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<sst xmlns="http://schemas.openxmlformats.org/spreadsheetml/2006/main" count="212" uniqueCount="178">
  <si>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</si>
  <si>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</si>
  <si>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</si>
  <si>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</si>
  <si>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</si>
  <si>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</si>
  <si>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</si>
  <si>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</si>
  <si>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</si>
  <si>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</si>
  <si>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</si>
  <si>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</si>
  <si>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</si>
  <si>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</si>
  <si>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</si>
  <si>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</si>
  <si>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</si>
  <si>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</si>
  <si>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</si>
  <si>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</si>
  <si>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</si>
  <si>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</si>
  <si>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</si>
  <si>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</si>
  <si>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</si>
  <si>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</si>
  <si>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</si>
  <si>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</si>
  <si>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</si>
  <si>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</si>
  <si>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</si>
  <si>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</si>
  <si>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</si>
  <si>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</si>
  <si>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</si>
  <si>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</si>
  <si>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</si>
  <si>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</si>
  <si>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</si>
  <si>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</si>
  <si>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</si>
  <si>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</si>
  <si>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</si>
  <si>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</si>
  <si>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</si>
  <si>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</si>
  <si>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</si>
  <si>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</si>
  <si>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</si>
  <si>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</si>
  <si>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</si>
  <si>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</si>
  <si>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</si>
  <si>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</si>
  <si>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</si>
  <si>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</si>
  <si>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</si>
  <si>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</si>
  <si>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</si>
  <si>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</si>
  <si>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</si>
  <si>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</si>
  <si>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</si>
  <si>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</si>
  <si>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</si>
  <si>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</si>
  <si>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</si>
  <si>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</si>
  <si>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</si>
  <si>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</si>
  <si>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</si>
  <si>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</si>
  <si>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</si>
  <si>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</si>
  <si>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</si>
  <si>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</si>
  <si>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</si>
  <si>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</si>
  <si>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</si>
  <si>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</si>
  <si>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</si>
  <si>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</si>
  <si>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</si>
  <si>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</si>
  <si>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</si>
  <si>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</si>
  <si>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</si>
  <si>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</si>
  <si>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</si>
  <si>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</si>
  <si>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</si>
  <si>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</si>
  <si>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</si>
  <si>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</si>
  <si>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</si>
  <si>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</si>
  <si>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</si>
  <si>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</si>
  <si>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</si>
  <si>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</si>
  <si>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</si>
  <si>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</si>
  <si>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</si>
  <si>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</si>
  <si>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</si>
  <si>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</si>
  <si>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</si>
  <si>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</si>
  <si>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</si>
  <si>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</si>
  <si>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</si>
  <si>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</si>
  <si>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</si>
  <si>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</si>
  <si>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</si>
  <si>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</si>
  <si>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</si>
  <si>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</si>
  <si>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</si>
  <si>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</si>
  <si>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</si>
  <si>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</si>
  <si>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</si>
  <si>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</si>
  <si>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</si>
  <si>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</si>
  <si>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</si>
  <si>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S49 - 42M</t>
  </si>
  <si>
    <t>FMP - Series 241-36M</t>
  </si>
  <si>
    <t>FMP - Series 243-36M</t>
  </si>
  <si>
    <t>FMP - Series 244-36M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</si>
  <si>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</si>
  <si>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</si>
  <si>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</si>
  <si>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</si>
  <si>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</si>
  <si>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</si>
  <si>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</si>
  <si>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</si>
  <si>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</si>
  <si>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</si>
  <si>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</si>
  <si>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</si>
  <si>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</si>
  <si>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</si>
  <si>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</si>
  <si>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</si>
  <si>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</si>
  <si>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</si>
  <si>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</si>
  <si>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</si>
  <si>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</si>
  <si>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</si>
  <si>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</si>
  <si>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</si>
  <si>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</si>
  <si>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</si>
  <si>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</si>
  <si>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</si>
  <si>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</si>
  <si>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</si>
  <si>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</si>
  <si>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</si>
  <si>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</si>
  <si>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</si>
  <si>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Quant Fund</t>
  </si>
  <si>
    <t>Banking and PSU Fund</t>
  </si>
  <si>
    <t>Bond Fund</t>
  </si>
  <si>
    <t>Credit Risk Fund</t>
  </si>
  <si>
    <t>Low Duration Fund</t>
  </si>
  <si>
    <t>Ultra Short Fund</t>
  </si>
  <si>
    <t>Regular Savings Fund</t>
  </si>
  <si>
    <t>Short Term Fund</t>
  </si>
  <si>
    <t>Corporate Bond Fund</t>
  </si>
  <si>
    <t>Strategic Bond Fund</t>
  </si>
  <si>
    <t>Tax Saver Fund</t>
  </si>
  <si>
    <t>DSP Mutual Fund: Average Assets Under Management (AAUM) as on 31.01.2020 (All figures in Rs. Crore)</t>
  </si>
  <si>
    <t>Table showing State wise /Union Territory wise contribution to AAUM of category of schemes as on 31.01.2020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</si>
</sst>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6.003906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5" width="10.28125" style="2" bestFit="1" customWidth="1"/>
    <col min="66" max="16384" width="9.140625" style="2" customWidth="1"/>
  </cols>
  <sheetData>
    <row r="1" spans="1:254" s="1" customFormat="1" ht="19.5" thickBot="1">
      <c r="A1" s="146" t="s">
        <v>66</v>
      </c>
      <c r="B1" s="127" t="s">
        <v>28</v>
      </c>
      <c r="C1" s="132" t="s">
        <v>176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8.75" customHeight="1" thickBot="1">
      <c r="A2" s="147"/>
      <c r="B2" s="128"/>
      <c r="C2" s="118" t="s">
        <v>27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118" t="s">
        <v>25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0"/>
      <c r="AQ2" s="118" t="s">
        <v>26</v>
      </c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20"/>
      <c r="BK2" s="135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.75" thickBot="1">
      <c r="A3" s="147"/>
      <c r="B3" s="128"/>
      <c r="C3" s="121" t="s">
        <v>102</v>
      </c>
      <c r="D3" s="122"/>
      <c r="E3" s="122"/>
      <c r="F3" s="122"/>
      <c r="G3" s="122"/>
      <c r="H3" s="122"/>
      <c r="I3" s="122"/>
      <c r="J3" s="122"/>
      <c r="K3" s="122"/>
      <c r="L3" s="123"/>
      <c r="M3" s="121" t="s">
        <v>103</v>
      </c>
      <c r="N3" s="122"/>
      <c r="O3" s="122"/>
      <c r="P3" s="122"/>
      <c r="Q3" s="122"/>
      <c r="R3" s="122"/>
      <c r="S3" s="122"/>
      <c r="T3" s="122"/>
      <c r="U3" s="122"/>
      <c r="V3" s="123"/>
      <c r="W3" s="121" t="s">
        <v>102</v>
      </c>
      <c r="X3" s="122"/>
      <c r="Y3" s="122"/>
      <c r="Z3" s="122"/>
      <c r="AA3" s="122"/>
      <c r="AB3" s="122"/>
      <c r="AC3" s="122"/>
      <c r="AD3" s="122"/>
      <c r="AE3" s="122"/>
      <c r="AF3" s="123"/>
      <c r="AG3" s="121" t="s">
        <v>103</v>
      </c>
      <c r="AH3" s="122"/>
      <c r="AI3" s="122"/>
      <c r="AJ3" s="122"/>
      <c r="AK3" s="122"/>
      <c r="AL3" s="122"/>
      <c r="AM3" s="122"/>
      <c r="AN3" s="122"/>
      <c r="AO3" s="122"/>
      <c r="AP3" s="123"/>
      <c r="AQ3" s="121" t="s">
        <v>102</v>
      </c>
      <c r="AR3" s="122"/>
      <c r="AS3" s="122"/>
      <c r="AT3" s="122"/>
      <c r="AU3" s="122"/>
      <c r="AV3" s="122"/>
      <c r="AW3" s="122"/>
      <c r="AX3" s="122"/>
      <c r="AY3" s="122"/>
      <c r="AZ3" s="123"/>
      <c r="BA3" s="121" t="s">
        <v>103</v>
      </c>
      <c r="BB3" s="122"/>
      <c r="BC3" s="122"/>
      <c r="BD3" s="122"/>
      <c r="BE3" s="122"/>
      <c r="BF3" s="122"/>
      <c r="BG3" s="122"/>
      <c r="BH3" s="122"/>
      <c r="BI3" s="122"/>
      <c r="BJ3" s="123"/>
      <c r="BK3" s="136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8">
      <c r="A4" s="147"/>
      <c r="B4" s="128"/>
      <c r="C4" s="112" t="s">
        <v>29</v>
      </c>
      <c r="D4" s="113"/>
      <c r="E4" s="113"/>
      <c r="F4" s="113"/>
      <c r="G4" s="114"/>
      <c r="H4" s="115" t="s">
        <v>30</v>
      </c>
      <c r="I4" s="116"/>
      <c r="J4" s="116"/>
      <c r="K4" s="116"/>
      <c r="L4" s="117"/>
      <c r="M4" s="112" t="s">
        <v>29</v>
      </c>
      <c r="N4" s="113"/>
      <c r="O4" s="113"/>
      <c r="P4" s="113"/>
      <c r="Q4" s="114"/>
      <c r="R4" s="115" t="s">
        <v>30</v>
      </c>
      <c r="S4" s="116"/>
      <c r="T4" s="116"/>
      <c r="U4" s="116"/>
      <c r="V4" s="117"/>
      <c r="W4" s="112" t="s">
        <v>29</v>
      </c>
      <c r="X4" s="113"/>
      <c r="Y4" s="113"/>
      <c r="Z4" s="113"/>
      <c r="AA4" s="114"/>
      <c r="AB4" s="115" t="s">
        <v>30</v>
      </c>
      <c r="AC4" s="116"/>
      <c r="AD4" s="116"/>
      <c r="AE4" s="116"/>
      <c r="AF4" s="117"/>
      <c r="AG4" s="112" t="s">
        <v>29</v>
      </c>
      <c r="AH4" s="113"/>
      <c r="AI4" s="113"/>
      <c r="AJ4" s="113"/>
      <c r="AK4" s="114"/>
      <c r="AL4" s="115" t="s">
        <v>30</v>
      </c>
      <c r="AM4" s="116"/>
      <c r="AN4" s="116"/>
      <c r="AO4" s="116"/>
      <c r="AP4" s="117"/>
      <c r="AQ4" s="112" t="s">
        <v>29</v>
      </c>
      <c r="AR4" s="113"/>
      <c r="AS4" s="113"/>
      <c r="AT4" s="113"/>
      <c r="AU4" s="114"/>
      <c r="AV4" s="115" t="s">
        <v>30</v>
      </c>
      <c r="AW4" s="116"/>
      <c r="AX4" s="116"/>
      <c r="AY4" s="116"/>
      <c r="AZ4" s="117"/>
      <c r="BA4" s="112" t="s">
        <v>29</v>
      </c>
      <c r="BB4" s="113"/>
      <c r="BC4" s="113"/>
      <c r="BD4" s="113"/>
      <c r="BE4" s="114"/>
      <c r="BF4" s="115" t="s">
        <v>30</v>
      </c>
      <c r="BG4" s="116"/>
      <c r="BH4" s="116"/>
      <c r="BI4" s="116"/>
      <c r="BJ4" s="117"/>
      <c r="BK4" s="136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" customFormat="1" ht="15" customHeight="1">
      <c r="A5" s="147"/>
      <c r="B5" s="128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7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63" ht="12.75">
      <c r="A6" s="11" t="s">
        <v>0</v>
      </c>
      <c r="B6" s="17" t="s">
        <v>6</v>
      </c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1"/>
    </row>
    <row r="7" spans="1:63" ht="12.75">
      <c r="A7" s="11" t="s">
        <v>67</v>
      </c>
      <c r="B7" s="18" t="s">
        <v>12</v>
      </c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</row>
    <row r="8" spans="1:63" ht="12.75">
      <c r="A8" s="11"/>
      <c r="B8" s="47" t="s">
        <v>152</v>
      </c>
      <c r="C8" s="45">
        <v>0</v>
      </c>
      <c r="D8" s="53">
        <v>730.466797191</v>
      </c>
      <c r="E8" s="45">
        <v>0</v>
      </c>
      <c r="F8" s="45">
        <v>0</v>
      </c>
      <c r="G8" s="45">
        <v>0</v>
      </c>
      <c r="H8" s="45">
        <v>67.693327982</v>
      </c>
      <c r="I8" s="45">
        <v>7684.127849495</v>
      </c>
      <c r="J8" s="45">
        <v>750.879808112</v>
      </c>
      <c r="K8" s="45">
        <v>0</v>
      </c>
      <c r="L8" s="45">
        <v>998.338151913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29.915750859</v>
      </c>
      <c r="S8" s="45">
        <v>78.422201122</v>
      </c>
      <c r="T8" s="45">
        <v>119.397963992</v>
      </c>
      <c r="U8" s="45">
        <v>0</v>
      </c>
      <c r="V8" s="45">
        <v>53.058720849000004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0.048788911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0.012419442999999999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70.970082805</v>
      </c>
      <c r="AW8" s="45">
        <v>2068.4430824879996</v>
      </c>
      <c r="AX8" s="45">
        <v>6.560030384</v>
      </c>
      <c r="AY8" s="45">
        <v>0</v>
      </c>
      <c r="AZ8" s="45">
        <v>506.7528939570001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26.433224482</v>
      </c>
      <c r="BG8" s="53">
        <v>35.844092696000004</v>
      </c>
      <c r="BH8" s="45">
        <v>17.105286952</v>
      </c>
      <c r="BI8" s="45">
        <v>0</v>
      </c>
      <c r="BJ8" s="45">
        <v>87.543098227</v>
      </c>
      <c r="BK8" s="87">
        <v>13332.013571860005</v>
      </c>
    </row>
    <row r="9" spans="1:63" ht="12.75">
      <c r="A9" s="11"/>
      <c r="B9" s="47" t="s">
        <v>159</v>
      </c>
      <c r="C9" s="45">
        <v>0</v>
      </c>
      <c r="D9" s="53">
        <v>11.345766009</v>
      </c>
      <c r="E9" s="45">
        <v>0</v>
      </c>
      <c r="F9" s="45">
        <v>0</v>
      </c>
      <c r="G9" s="56">
        <v>0</v>
      </c>
      <c r="H9" s="55">
        <v>0.600466882</v>
      </c>
      <c r="I9" s="45">
        <v>808.186743658</v>
      </c>
      <c r="J9" s="45">
        <v>20.397260612999997</v>
      </c>
      <c r="K9" s="56">
        <v>0</v>
      </c>
      <c r="L9" s="56">
        <v>50.243485754000005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0.08372526599999999</v>
      </c>
      <c r="S9" s="45">
        <v>11.004376281</v>
      </c>
      <c r="T9" s="45">
        <v>2.916044518</v>
      </c>
      <c r="U9" s="45">
        <v>0</v>
      </c>
      <c r="V9" s="56">
        <v>0.04860183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5.0235E-05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1.14208622</v>
      </c>
      <c r="AW9" s="45">
        <v>99.699446097</v>
      </c>
      <c r="AX9" s="45">
        <v>4.196930882</v>
      </c>
      <c r="AY9" s="56">
        <v>0</v>
      </c>
      <c r="AZ9" s="56">
        <v>25.674115692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0.509359864</v>
      </c>
      <c r="BG9" s="53">
        <v>9.862915539</v>
      </c>
      <c r="BH9" s="45">
        <v>0.12000461899999999</v>
      </c>
      <c r="BI9" s="45">
        <v>0</v>
      </c>
      <c r="BJ9" s="45">
        <v>6.227014924000001</v>
      </c>
      <c r="BK9" s="87">
        <v>1052.258394883</v>
      </c>
    </row>
    <row r="10" spans="1:63" ht="12.75">
      <c r="A10" s="11"/>
      <c r="B10" s="47" t="s">
        <v>153</v>
      </c>
      <c r="C10" s="45">
        <v>0</v>
      </c>
      <c r="D10" s="53">
        <v>256.82453586500003</v>
      </c>
      <c r="E10" s="45">
        <v>0</v>
      </c>
      <c r="F10" s="45">
        <v>0</v>
      </c>
      <c r="G10" s="54">
        <v>0</v>
      </c>
      <c r="H10" s="55">
        <v>16.403638209</v>
      </c>
      <c r="I10" s="45">
        <v>196.006699676</v>
      </c>
      <c r="J10" s="45">
        <v>10.854918614999999</v>
      </c>
      <c r="K10" s="56">
        <v>0</v>
      </c>
      <c r="L10" s="54">
        <v>91.620376435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4.310968708999999</v>
      </c>
      <c r="S10" s="45">
        <v>6.447089263</v>
      </c>
      <c r="T10" s="45">
        <v>3.5034263880000003</v>
      </c>
      <c r="U10" s="45">
        <v>0</v>
      </c>
      <c r="V10" s="54">
        <v>17.35589486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0.075300621</v>
      </c>
      <c r="AS10" s="45">
        <v>0</v>
      </c>
      <c r="AT10" s="56">
        <v>0</v>
      </c>
      <c r="AU10" s="54">
        <v>0</v>
      </c>
      <c r="AV10" s="55">
        <v>7.614111186000001</v>
      </c>
      <c r="AW10" s="45">
        <v>288.30318704</v>
      </c>
      <c r="AX10" s="45">
        <v>15.864504384</v>
      </c>
      <c r="AY10" s="56">
        <v>0</v>
      </c>
      <c r="AZ10" s="54">
        <v>185.021472274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3.723911653</v>
      </c>
      <c r="BG10" s="53">
        <v>6.975611447</v>
      </c>
      <c r="BH10" s="45">
        <v>0.9676925460000001</v>
      </c>
      <c r="BI10" s="45">
        <v>0</v>
      </c>
      <c r="BJ10" s="45">
        <v>21.530306986</v>
      </c>
      <c r="BK10" s="87">
        <v>1133.403646157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998.637099065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84.69743307300001</v>
      </c>
      <c r="I11" s="88">
        <f t="shared" si="0"/>
        <v>8688.321292829</v>
      </c>
      <c r="J11" s="88">
        <f t="shared" si="0"/>
        <v>782.1319873399999</v>
      </c>
      <c r="K11" s="88">
        <f t="shared" si="0"/>
        <v>0</v>
      </c>
      <c r="L11" s="88">
        <f t="shared" si="0"/>
        <v>1140.202014102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34.310444833999995</v>
      </c>
      <c r="S11" s="88">
        <f t="shared" si="0"/>
        <v>95.873666666</v>
      </c>
      <c r="T11" s="88">
        <f t="shared" si="0"/>
        <v>125.817434898</v>
      </c>
      <c r="U11" s="88">
        <f t="shared" si="0"/>
        <v>0</v>
      </c>
      <c r="V11" s="88">
        <f t="shared" si="0"/>
        <v>70.463217539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0.048788911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0.012469677999999998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0.075300621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79.726280211</v>
      </c>
      <c r="AW11" s="88">
        <f t="shared" si="0"/>
        <v>2456.4457156249996</v>
      </c>
      <c r="AX11" s="88">
        <f t="shared" si="0"/>
        <v>26.62146565</v>
      </c>
      <c r="AY11" s="88">
        <f t="shared" si="0"/>
        <v>0</v>
      </c>
      <c r="AZ11" s="88">
        <f t="shared" si="0"/>
        <v>717.448481923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30.666495999</v>
      </c>
      <c r="BG11" s="88">
        <f t="shared" si="0"/>
        <v>52.682619682</v>
      </c>
      <c r="BH11" s="88">
        <f t="shared" si="0"/>
        <v>18.192984116999998</v>
      </c>
      <c r="BI11" s="88">
        <f t="shared" si="0"/>
        <v>0</v>
      </c>
      <c r="BJ11" s="88">
        <f t="shared" si="0"/>
        <v>115.300420137</v>
      </c>
      <c r="BK11" s="88">
        <f>SUM(BK8:BK10)</f>
        <v>15517.675612900004</v>
      </c>
      <c r="BL11" s="104"/>
    </row>
    <row r="12" spans="1:64" ht="12.75">
      <c r="A12" s="11" t="s">
        <v>68</v>
      </c>
      <c r="B12" s="18" t="s">
        <v>3</v>
      </c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6"/>
      <c r="BL12" s="104"/>
    </row>
    <row r="13" spans="1:64" ht="12.75">
      <c r="A13" s="11"/>
      <c r="B13" s="46" t="s">
        <v>154</v>
      </c>
      <c r="C13" s="45">
        <v>0</v>
      </c>
      <c r="D13" s="53">
        <v>331.25447194699996</v>
      </c>
      <c r="E13" s="45">
        <v>0</v>
      </c>
      <c r="F13" s="45">
        <v>0</v>
      </c>
      <c r="G13" s="54">
        <v>0</v>
      </c>
      <c r="H13" s="55">
        <v>8.092772014</v>
      </c>
      <c r="I13" s="45">
        <v>22.404675393999998</v>
      </c>
      <c r="J13" s="45">
        <v>1.874943018</v>
      </c>
      <c r="K13" s="56">
        <v>0</v>
      </c>
      <c r="L13" s="54">
        <v>110.013199103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3.4709627300000006</v>
      </c>
      <c r="S13" s="45">
        <v>15.229465658</v>
      </c>
      <c r="T13" s="45">
        <v>0</v>
      </c>
      <c r="U13" s="45">
        <v>0</v>
      </c>
      <c r="V13" s="54">
        <v>2.7703480480000002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5.497353227</v>
      </c>
      <c r="AW13" s="45">
        <v>13.733613633</v>
      </c>
      <c r="AX13" s="45">
        <v>5.339708165</v>
      </c>
      <c r="AY13" s="56">
        <v>0</v>
      </c>
      <c r="AZ13" s="54">
        <v>24.824141987999997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1.201316244</v>
      </c>
      <c r="BG13" s="53">
        <v>0.548881534</v>
      </c>
      <c r="BH13" s="45">
        <v>0</v>
      </c>
      <c r="BI13" s="45">
        <v>0</v>
      </c>
      <c r="BJ13" s="45">
        <v>0.6061153369999999</v>
      </c>
      <c r="BK13" s="87">
        <v>546.86196804</v>
      </c>
      <c r="BL13" s="104"/>
    </row>
    <row r="14" spans="1:64" ht="12.75">
      <c r="A14" s="11"/>
      <c r="B14" s="47" t="s">
        <v>155</v>
      </c>
      <c r="C14" s="45">
        <v>0</v>
      </c>
      <c r="D14" s="53">
        <v>20.6988206</v>
      </c>
      <c r="E14" s="45">
        <v>0</v>
      </c>
      <c r="F14" s="45">
        <v>0</v>
      </c>
      <c r="G14" s="54">
        <v>0</v>
      </c>
      <c r="H14" s="55">
        <v>3.5542982410000006</v>
      </c>
      <c r="I14" s="45">
        <v>0</v>
      </c>
      <c r="J14" s="45">
        <v>0</v>
      </c>
      <c r="K14" s="56">
        <v>0</v>
      </c>
      <c r="L14" s="54">
        <v>8.448575692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1.264317385</v>
      </c>
      <c r="S14" s="45">
        <v>0</v>
      </c>
      <c r="T14" s="45">
        <v>0</v>
      </c>
      <c r="U14" s="45">
        <v>0</v>
      </c>
      <c r="V14" s="54">
        <v>0.197800409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0.6680747879999999</v>
      </c>
      <c r="AW14" s="45">
        <v>1.559927782</v>
      </c>
      <c r="AX14" s="45">
        <v>0</v>
      </c>
      <c r="AY14" s="56">
        <v>0</v>
      </c>
      <c r="AZ14" s="54">
        <v>7.3976637179999996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0.16466488499999998</v>
      </c>
      <c r="BG14" s="53">
        <v>1.9355E-05</v>
      </c>
      <c r="BH14" s="45">
        <v>0</v>
      </c>
      <c r="BI14" s="45">
        <v>0</v>
      </c>
      <c r="BJ14" s="45">
        <v>0.43292489400000006</v>
      </c>
      <c r="BK14" s="87">
        <v>44.387087749</v>
      </c>
      <c r="BL14" s="104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351.95329254699993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11.647070255</v>
      </c>
      <c r="I15" s="89">
        <f t="shared" si="1"/>
        <v>22.404675393999998</v>
      </c>
      <c r="J15" s="89">
        <f t="shared" si="1"/>
        <v>1.874943018</v>
      </c>
      <c r="K15" s="89">
        <f t="shared" si="1"/>
        <v>0</v>
      </c>
      <c r="L15" s="89">
        <f t="shared" si="1"/>
        <v>118.46177479500001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4.735280115</v>
      </c>
      <c r="S15" s="89">
        <f t="shared" si="1"/>
        <v>15.229465658</v>
      </c>
      <c r="T15" s="89">
        <f t="shared" si="1"/>
        <v>0</v>
      </c>
      <c r="U15" s="89">
        <f t="shared" si="1"/>
        <v>0</v>
      </c>
      <c r="V15" s="89">
        <f t="shared" si="1"/>
        <v>2.9681484570000003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6.165428015</v>
      </c>
      <c r="AW15" s="89">
        <f t="shared" si="2"/>
        <v>15.293541415</v>
      </c>
      <c r="AX15" s="89">
        <f t="shared" si="2"/>
        <v>5.339708165</v>
      </c>
      <c r="AY15" s="89">
        <f t="shared" si="2"/>
        <v>0</v>
      </c>
      <c r="AZ15" s="89">
        <f t="shared" si="2"/>
        <v>32.221805706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1.3659811290000001</v>
      </c>
      <c r="BG15" s="89">
        <f t="shared" si="2"/>
        <v>0.548900889</v>
      </c>
      <c r="BH15" s="89">
        <f t="shared" si="2"/>
        <v>0</v>
      </c>
      <c r="BI15" s="89">
        <f t="shared" si="2"/>
        <v>0</v>
      </c>
      <c r="BJ15" s="89">
        <f t="shared" si="2"/>
        <v>1.039040231</v>
      </c>
      <c r="BK15" s="89">
        <f>SUM(BK13:BK14)</f>
        <v>591.249055789</v>
      </c>
      <c r="BL15" s="104"/>
    </row>
    <row r="16" spans="1:64" ht="12.75">
      <c r="A16" s="11" t="s">
        <v>69</v>
      </c>
      <c r="B16" s="18" t="s">
        <v>10</v>
      </c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41"/>
      <c r="BL16" s="104"/>
    </row>
    <row r="17" spans="1:64" ht="12.75">
      <c r="A17" s="92"/>
      <c r="B17" s="3" t="s">
        <v>127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0.090863169</v>
      </c>
      <c r="I17" s="45">
        <v>0.6290398389999999</v>
      </c>
      <c r="J17" s="45">
        <v>0</v>
      </c>
      <c r="K17" s="45">
        <v>0</v>
      </c>
      <c r="L17" s="54">
        <v>0.344084792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0.027677754</v>
      </c>
      <c r="S17" s="45">
        <v>0</v>
      </c>
      <c r="T17" s="45">
        <v>0</v>
      </c>
      <c r="U17" s="45">
        <v>0</v>
      </c>
      <c r="V17" s="54">
        <v>0.062903984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4.388592773999999</v>
      </c>
      <c r="AW17" s="45">
        <v>5.2995602129999995</v>
      </c>
      <c r="AX17" s="45">
        <v>0</v>
      </c>
      <c r="AY17" s="45">
        <v>0</v>
      </c>
      <c r="AZ17" s="54">
        <v>39.477853329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0.583572334</v>
      </c>
      <c r="BG17" s="53">
        <v>0</v>
      </c>
      <c r="BH17" s="45">
        <v>0</v>
      </c>
      <c r="BI17" s="45">
        <v>0</v>
      </c>
      <c r="BJ17" s="56">
        <v>2.872510735</v>
      </c>
      <c r="BK17" s="61">
        <v>53.776658923</v>
      </c>
      <c r="BL17" s="104"/>
    </row>
    <row r="18" spans="1:64" ht="12.75">
      <c r="A18" s="92"/>
      <c r="B18" s="3" t="s">
        <v>106</v>
      </c>
      <c r="C18" s="55">
        <v>0</v>
      </c>
      <c r="D18" s="53">
        <v>24.52667096</v>
      </c>
      <c r="E18" s="45">
        <v>0</v>
      </c>
      <c r="F18" s="45">
        <v>0</v>
      </c>
      <c r="G18" s="54">
        <v>0</v>
      </c>
      <c r="H18" s="71">
        <v>0.113893358</v>
      </c>
      <c r="I18" s="45">
        <v>133.05718995799998</v>
      </c>
      <c r="J18" s="45">
        <v>0</v>
      </c>
      <c r="K18" s="45">
        <v>0</v>
      </c>
      <c r="L18" s="54">
        <v>3.24822942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0.003985585</v>
      </c>
      <c r="S18" s="45">
        <v>0</v>
      </c>
      <c r="T18" s="45">
        <v>0</v>
      </c>
      <c r="U18" s="45">
        <v>0</v>
      </c>
      <c r="V18" s="54">
        <v>0.840078332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0.178901252</v>
      </c>
      <c r="AW18" s="45">
        <v>19.769016652999998</v>
      </c>
      <c r="AX18" s="45">
        <v>0</v>
      </c>
      <c r="AY18" s="45">
        <v>0</v>
      </c>
      <c r="AZ18" s="54">
        <v>0.397420886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0.021399671</v>
      </c>
      <c r="BG18" s="53">
        <v>0</v>
      </c>
      <c r="BH18" s="45">
        <v>0</v>
      </c>
      <c r="BI18" s="45">
        <v>0</v>
      </c>
      <c r="BJ18" s="56">
        <v>0</v>
      </c>
      <c r="BK18" s="61">
        <v>182.15678607499999</v>
      </c>
      <c r="BL18" s="104"/>
    </row>
    <row r="19" spans="1:64" ht="12.75">
      <c r="A19" s="92"/>
      <c r="B19" s="3" t="s">
        <v>107</v>
      </c>
      <c r="C19" s="55">
        <v>0</v>
      </c>
      <c r="D19" s="53">
        <v>20.857442579</v>
      </c>
      <c r="E19" s="45">
        <v>0</v>
      </c>
      <c r="F19" s="45">
        <v>0</v>
      </c>
      <c r="G19" s="54">
        <v>0</v>
      </c>
      <c r="H19" s="71">
        <v>0.010551304</v>
      </c>
      <c r="I19" s="45">
        <v>77.908682575</v>
      </c>
      <c r="J19" s="45">
        <v>0</v>
      </c>
      <c r="K19" s="45">
        <v>0</v>
      </c>
      <c r="L19" s="54">
        <v>1.4115581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</v>
      </c>
      <c r="S19" s="45">
        <v>6.134541935000001</v>
      </c>
      <c r="T19" s="45">
        <v>0</v>
      </c>
      <c r="U19" s="45">
        <v>0</v>
      </c>
      <c r="V19" s="54">
        <v>1.9630534199999998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0.071270568</v>
      </c>
      <c r="AW19" s="45">
        <v>4.38806192</v>
      </c>
      <c r="AX19" s="45">
        <v>0</v>
      </c>
      <c r="AY19" s="45">
        <v>0</v>
      </c>
      <c r="AZ19" s="54">
        <v>11.90581554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0.023756817</v>
      </c>
      <c r="BG19" s="53">
        <v>0</v>
      </c>
      <c r="BH19" s="45">
        <v>0</v>
      </c>
      <c r="BI19" s="45">
        <v>0</v>
      </c>
      <c r="BJ19" s="56">
        <v>0</v>
      </c>
      <c r="BK19" s="61">
        <v>124.674734758</v>
      </c>
      <c r="BL19" s="104"/>
    </row>
    <row r="20" spans="1:64" ht="12.75">
      <c r="A20" s="92"/>
      <c r="B20" s="3" t="s">
        <v>108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0.251104459</v>
      </c>
      <c r="I20" s="45">
        <v>38.855917369</v>
      </c>
      <c r="J20" s="45">
        <v>0</v>
      </c>
      <c r="K20" s="45">
        <v>0</v>
      </c>
      <c r="L20" s="54">
        <v>14.454154428999999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0.007942247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0.296426145</v>
      </c>
      <c r="AW20" s="45">
        <v>12.118526433000001</v>
      </c>
      <c r="AX20" s="45">
        <v>0</v>
      </c>
      <c r="AY20" s="45">
        <v>0</v>
      </c>
      <c r="AZ20" s="54">
        <v>21.079865660000003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0.020323938</v>
      </c>
      <c r="BG20" s="53">
        <v>0</v>
      </c>
      <c r="BH20" s="45">
        <v>0</v>
      </c>
      <c r="BI20" s="45">
        <v>0</v>
      </c>
      <c r="BJ20" s="56">
        <v>0.09706954799999999</v>
      </c>
      <c r="BK20" s="61">
        <v>87.18133022800001</v>
      </c>
      <c r="BL20" s="104"/>
    </row>
    <row r="21" spans="1:64" ht="12.75">
      <c r="A21" s="92"/>
      <c r="B21" s="3" t="s">
        <v>109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0.216385991</v>
      </c>
      <c r="I21" s="45">
        <v>54.450623847</v>
      </c>
      <c r="J21" s="45">
        <v>0</v>
      </c>
      <c r="K21" s="45">
        <v>0</v>
      </c>
      <c r="L21" s="54">
        <v>0.806235154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0.059682363</v>
      </c>
      <c r="S21" s="45">
        <v>0</v>
      </c>
      <c r="T21" s="45">
        <v>0</v>
      </c>
      <c r="U21" s="45">
        <v>0</v>
      </c>
      <c r="V21" s="54">
        <v>0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0.488096738</v>
      </c>
      <c r="AW21" s="45">
        <v>3.138438417</v>
      </c>
      <c r="AX21" s="45">
        <v>0</v>
      </c>
      <c r="AY21" s="45">
        <v>0</v>
      </c>
      <c r="AZ21" s="54">
        <v>7.1936792810000005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0.091760891</v>
      </c>
      <c r="BG21" s="53">
        <v>0</v>
      </c>
      <c r="BH21" s="45">
        <v>0</v>
      </c>
      <c r="BI21" s="45">
        <v>0</v>
      </c>
      <c r="BJ21" s="56">
        <v>0.025406579000000002</v>
      </c>
      <c r="BK21" s="61">
        <v>66.47030926100003</v>
      </c>
      <c r="BL21" s="104"/>
    </row>
    <row r="22" spans="1:64" ht="12.75">
      <c r="A22" s="92"/>
      <c r="B22" s="3" t="s">
        <v>110</v>
      </c>
      <c r="C22" s="55">
        <v>0</v>
      </c>
      <c r="D22" s="53">
        <v>6.08621129</v>
      </c>
      <c r="E22" s="45">
        <v>0</v>
      </c>
      <c r="F22" s="45">
        <v>0</v>
      </c>
      <c r="G22" s="54">
        <v>0</v>
      </c>
      <c r="H22" s="71">
        <v>0.230248529</v>
      </c>
      <c r="I22" s="45">
        <v>6.08621129</v>
      </c>
      <c r="J22" s="45">
        <v>0</v>
      </c>
      <c r="K22" s="45">
        <v>0</v>
      </c>
      <c r="L22" s="54">
        <v>8.427638637000001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0.032256919</v>
      </c>
      <c r="S22" s="45">
        <v>0</v>
      </c>
      <c r="T22" s="45">
        <v>0</v>
      </c>
      <c r="U22" s="45">
        <v>0</v>
      </c>
      <c r="V22" s="54">
        <v>0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0.257914604</v>
      </c>
      <c r="AW22" s="45">
        <v>3.5597792850000003</v>
      </c>
      <c r="AX22" s="45">
        <v>0</v>
      </c>
      <c r="AY22" s="45">
        <v>0</v>
      </c>
      <c r="AZ22" s="54">
        <v>6.1289366030000005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0.009067813000000001</v>
      </c>
      <c r="BG22" s="53">
        <v>0</v>
      </c>
      <c r="BH22" s="45">
        <v>0</v>
      </c>
      <c r="BI22" s="45">
        <v>0</v>
      </c>
      <c r="BJ22" s="56">
        <v>0</v>
      </c>
      <c r="BK22" s="61">
        <v>30.818264970000005</v>
      </c>
      <c r="BL22" s="104"/>
    </row>
    <row r="23" spans="1:64" ht="12.75">
      <c r="A23" s="92"/>
      <c r="B23" s="3" t="s">
        <v>111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1">
        <v>0.746978774</v>
      </c>
      <c r="I23" s="45">
        <v>98.29751978200001</v>
      </c>
      <c r="J23" s="45">
        <v>0</v>
      </c>
      <c r="K23" s="45">
        <v>0</v>
      </c>
      <c r="L23" s="54">
        <v>2.476963976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0.13519713</v>
      </c>
      <c r="S23" s="45">
        <v>5.875524195000001</v>
      </c>
      <c r="T23" s="45">
        <v>0</v>
      </c>
      <c r="U23" s="45">
        <v>0</v>
      </c>
      <c r="V23" s="54">
        <v>4.454234893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0.5511884499999999</v>
      </c>
      <c r="AW23" s="45">
        <v>21.929592139</v>
      </c>
      <c r="AX23" s="45">
        <v>0</v>
      </c>
      <c r="AY23" s="45">
        <v>0</v>
      </c>
      <c r="AZ23" s="54">
        <v>5.97753453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0.084730585</v>
      </c>
      <c r="BG23" s="53">
        <v>0.467672645</v>
      </c>
      <c r="BH23" s="45">
        <v>0</v>
      </c>
      <c r="BI23" s="45">
        <v>0</v>
      </c>
      <c r="BJ23" s="56">
        <v>4.7244672020000005</v>
      </c>
      <c r="BK23" s="61">
        <v>145.72160430099999</v>
      </c>
      <c r="BL23" s="104"/>
    </row>
    <row r="24" spans="1:64" ht="12.75">
      <c r="A24" s="92"/>
      <c r="B24" s="3" t="s">
        <v>112</v>
      </c>
      <c r="C24" s="55">
        <v>0</v>
      </c>
      <c r="D24" s="53">
        <v>3.516904839</v>
      </c>
      <c r="E24" s="45">
        <v>0</v>
      </c>
      <c r="F24" s="45">
        <v>0</v>
      </c>
      <c r="G24" s="54">
        <v>0</v>
      </c>
      <c r="H24" s="71">
        <v>0.20342949899999999</v>
      </c>
      <c r="I24" s="45">
        <v>1.75845242</v>
      </c>
      <c r="J24" s="45">
        <v>0</v>
      </c>
      <c r="K24" s="45">
        <v>0</v>
      </c>
      <c r="L24" s="54">
        <v>11.840246290000001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0.034830249</v>
      </c>
      <c r="S24" s="45">
        <v>0</v>
      </c>
      <c r="T24" s="45">
        <v>0</v>
      </c>
      <c r="U24" s="45">
        <v>0</v>
      </c>
      <c r="V24" s="54">
        <v>0.35169048399999997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0.399269365</v>
      </c>
      <c r="AW24" s="45">
        <v>3.53333962</v>
      </c>
      <c r="AX24" s="45">
        <v>0</v>
      </c>
      <c r="AY24" s="45">
        <v>0</v>
      </c>
      <c r="AZ24" s="54">
        <v>10.02925579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0.06298912</v>
      </c>
      <c r="BG24" s="53">
        <v>0</v>
      </c>
      <c r="BH24" s="45">
        <v>0</v>
      </c>
      <c r="BI24" s="45">
        <v>0</v>
      </c>
      <c r="BJ24" s="56">
        <v>0.18663444499999998</v>
      </c>
      <c r="BK24" s="61">
        <v>31.917042120999998</v>
      </c>
      <c r="BL24" s="104"/>
    </row>
    <row r="25" spans="1:64" ht="12.75">
      <c r="A25" s="92"/>
      <c r="B25" s="3" t="s">
        <v>113</v>
      </c>
      <c r="C25" s="55">
        <v>0</v>
      </c>
      <c r="D25" s="53">
        <v>11.70714839</v>
      </c>
      <c r="E25" s="45">
        <v>0</v>
      </c>
      <c r="F25" s="45">
        <v>0</v>
      </c>
      <c r="G25" s="54">
        <v>0</v>
      </c>
      <c r="H25" s="71">
        <v>0.214673905</v>
      </c>
      <c r="I25" s="45">
        <v>179.055731574</v>
      </c>
      <c r="J25" s="45">
        <v>0</v>
      </c>
      <c r="K25" s="45">
        <v>0</v>
      </c>
      <c r="L25" s="54">
        <v>20.573663126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0.036877462</v>
      </c>
      <c r="S25" s="45">
        <v>5.853574195</v>
      </c>
      <c r="T25" s="45">
        <v>0</v>
      </c>
      <c r="U25" s="45">
        <v>0</v>
      </c>
      <c r="V25" s="54">
        <v>0.41033555099999997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0.419853659</v>
      </c>
      <c r="AW25" s="45">
        <v>29.251159525000002</v>
      </c>
      <c r="AX25" s="45">
        <v>0</v>
      </c>
      <c r="AY25" s="45">
        <v>0</v>
      </c>
      <c r="AZ25" s="54">
        <v>17.897163837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0.073965235</v>
      </c>
      <c r="BG25" s="53">
        <v>0</v>
      </c>
      <c r="BH25" s="45">
        <v>0</v>
      </c>
      <c r="BI25" s="45">
        <v>0</v>
      </c>
      <c r="BJ25" s="56">
        <v>0.058249516</v>
      </c>
      <c r="BK25" s="61">
        <v>265.552395975</v>
      </c>
      <c r="BL25" s="104"/>
    </row>
    <row r="26" spans="1:64" ht="12.75">
      <c r="A26" s="92"/>
      <c r="B26" s="3" t="s">
        <v>114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1">
        <v>0.156951088</v>
      </c>
      <c r="I26" s="45">
        <v>213.562256876</v>
      </c>
      <c r="J26" s="45">
        <v>0</v>
      </c>
      <c r="K26" s="45">
        <v>0</v>
      </c>
      <c r="L26" s="54">
        <v>10.540576176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0.007081675</v>
      </c>
      <c r="S26" s="45">
        <v>5.852624195000001</v>
      </c>
      <c r="T26" s="45">
        <v>0</v>
      </c>
      <c r="U26" s="45">
        <v>0</v>
      </c>
      <c r="V26" s="54">
        <v>0.128757732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0.124652157</v>
      </c>
      <c r="AW26" s="45">
        <v>7.2496040729999995</v>
      </c>
      <c r="AX26" s="45">
        <v>0</v>
      </c>
      <c r="AY26" s="45">
        <v>0</v>
      </c>
      <c r="AZ26" s="54">
        <v>32.413048245999995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0.071063403</v>
      </c>
      <c r="BG26" s="53">
        <v>0</v>
      </c>
      <c r="BH26" s="45">
        <v>0</v>
      </c>
      <c r="BI26" s="45">
        <v>0</v>
      </c>
      <c r="BJ26" s="56">
        <v>0.407740629</v>
      </c>
      <c r="BK26" s="61">
        <v>270.51435625</v>
      </c>
      <c r="BL26" s="104"/>
    </row>
    <row r="27" spans="1:64" ht="12.75">
      <c r="A27" s="92"/>
      <c r="B27" s="3" t="s">
        <v>115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1">
        <v>0.11158117499999999</v>
      </c>
      <c r="I27" s="45">
        <v>221.9658451</v>
      </c>
      <c r="J27" s="45">
        <v>0</v>
      </c>
      <c r="K27" s="45">
        <v>0</v>
      </c>
      <c r="L27" s="54">
        <v>7.626045492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0.02832985</v>
      </c>
      <c r="S27" s="45">
        <v>12.85065419</v>
      </c>
      <c r="T27" s="45">
        <v>0</v>
      </c>
      <c r="U27" s="45">
        <v>0</v>
      </c>
      <c r="V27" s="54">
        <v>0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0.169413898</v>
      </c>
      <c r="AW27" s="45">
        <v>11.639792822</v>
      </c>
      <c r="AX27" s="45">
        <v>0</v>
      </c>
      <c r="AY27" s="45">
        <v>0</v>
      </c>
      <c r="AZ27" s="54">
        <v>18.479114410999998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</v>
      </c>
      <c r="BG27" s="53">
        <v>0</v>
      </c>
      <c r="BH27" s="45">
        <v>0</v>
      </c>
      <c r="BI27" s="45">
        <v>0</v>
      </c>
      <c r="BJ27" s="56">
        <v>0.113368943</v>
      </c>
      <c r="BK27" s="61">
        <v>272.984145881</v>
      </c>
      <c r="BL27" s="104"/>
    </row>
    <row r="28" spans="1:64" ht="12.75">
      <c r="A28" s="92"/>
      <c r="B28" s="3" t="s">
        <v>116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0.15772745400000002</v>
      </c>
      <c r="I28" s="45">
        <v>293.244190548</v>
      </c>
      <c r="J28" s="45">
        <v>0</v>
      </c>
      <c r="K28" s="45">
        <v>0</v>
      </c>
      <c r="L28" s="54">
        <v>8.665891567000001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0.000759397</v>
      </c>
      <c r="S28" s="45">
        <v>5.84151774</v>
      </c>
      <c r="T28" s="45">
        <v>0</v>
      </c>
      <c r="U28" s="45">
        <v>0</v>
      </c>
      <c r="V28" s="54">
        <v>0.186928568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0.113257782</v>
      </c>
      <c r="AW28" s="45">
        <v>10.256440118</v>
      </c>
      <c r="AX28" s="45">
        <v>0</v>
      </c>
      <c r="AY28" s="45">
        <v>0</v>
      </c>
      <c r="AZ28" s="54">
        <v>16.988640407000002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0.044656523999999996</v>
      </c>
      <c r="BG28" s="53">
        <v>0</v>
      </c>
      <c r="BH28" s="45">
        <v>0</v>
      </c>
      <c r="BI28" s="45">
        <v>0</v>
      </c>
      <c r="BJ28" s="56">
        <v>0.0058146510000000005</v>
      </c>
      <c r="BK28" s="61">
        <v>335.505824756</v>
      </c>
      <c r="BL28" s="104"/>
    </row>
    <row r="29" spans="1:64" ht="12.75">
      <c r="A29" s="92"/>
      <c r="B29" s="3" t="s">
        <v>117</v>
      </c>
      <c r="C29" s="55">
        <v>0</v>
      </c>
      <c r="D29" s="53">
        <v>23.2444387</v>
      </c>
      <c r="E29" s="45">
        <v>0</v>
      </c>
      <c r="F29" s="45">
        <v>0</v>
      </c>
      <c r="G29" s="54">
        <v>0</v>
      </c>
      <c r="H29" s="71">
        <v>0.05567043199999999</v>
      </c>
      <c r="I29" s="45">
        <v>228.783387905</v>
      </c>
      <c r="J29" s="45">
        <v>0</v>
      </c>
      <c r="K29" s="45">
        <v>0</v>
      </c>
      <c r="L29" s="54">
        <v>10.081694175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0.012203284</v>
      </c>
      <c r="S29" s="45">
        <v>0</v>
      </c>
      <c r="T29" s="45">
        <v>0</v>
      </c>
      <c r="U29" s="45">
        <v>0</v>
      </c>
      <c r="V29" s="54">
        <v>0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0.120261048</v>
      </c>
      <c r="AW29" s="45">
        <v>15.949445891999998</v>
      </c>
      <c r="AX29" s="45">
        <v>0</v>
      </c>
      <c r="AY29" s="45">
        <v>0</v>
      </c>
      <c r="AZ29" s="54">
        <v>13.976411166999998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0.018973181</v>
      </c>
      <c r="BG29" s="53">
        <v>0</v>
      </c>
      <c r="BH29" s="45">
        <v>0</v>
      </c>
      <c r="BI29" s="45">
        <v>0</v>
      </c>
      <c r="BJ29" s="56">
        <v>0.062472669999999994</v>
      </c>
      <c r="BK29" s="61">
        <v>292.3049584539999</v>
      </c>
      <c r="BL29" s="104"/>
    </row>
    <row r="30" spans="1:64" ht="12.75">
      <c r="A30" s="92"/>
      <c r="B30" s="3" t="s">
        <v>118</v>
      </c>
      <c r="C30" s="55">
        <v>0</v>
      </c>
      <c r="D30" s="53">
        <v>5.80786774</v>
      </c>
      <c r="E30" s="45">
        <v>0</v>
      </c>
      <c r="F30" s="45">
        <v>0</v>
      </c>
      <c r="G30" s="54">
        <v>0</v>
      </c>
      <c r="H30" s="71">
        <v>0.14388706199999998</v>
      </c>
      <c r="I30" s="45">
        <v>381.867303905</v>
      </c>
      <c r="J30" s="45">
        <v>0</v>
      </c>
      <c r="K30" s="45">
        <v>0</v>
      </c>
      <c r="L30" s="54">
        <v>28.306235566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0.027877772</v>
      </c>
      <c r="S30" s="45">
        <v>6.969441288</v>
      </c>
      <c r="T30" s="45">
        <v>0</v>
      </c>
      <c r="U30" s="45">
        <v>0</v>
      </c>
      <c r="V30" s="54">
        <v>0.000580787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0.584373989</v>
      </c>
      <c r="AW30" s="45">
        <v>13.599075683</v>
      </c>
      <c r="AX30" s="45">
        <v>0</v>
      </c>
      <c r="AY30" s="45">
        <v>0</v>
      </c>
      <c r="AZ30" s="54">
        <v>56.685845197000006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0.08753462099999999</v>
      </c>
      <c r="BG30" s="53">
        <v>0</v>
      </c>
      <c r="BH30" s="45">
        <v>0</v>
      </c>
      <c r="BI30" s="45">
        <v>0</v>
      </c>
      <c r="BJ30" s="56">
        <v>0.814060407</v>
      </c>
      <c r="BK30" s="61">
        <v>494.894084017</v>
      </c>
      <c r="BL30" s="104"/>
    </row>
    <row r="31" spans="1:64" ht="12.75">
      <c r="A31" s="92"/>
      <c r="B31" s="3" t="s">
        <v>119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0.246127383</v>
      </c>
      <c r="I31" s="45">
        <v>97.161664947</v>
      </c>
      <c r="J31" s="45">
        <v>0</v>
      </c>
      <c r="K31" s="45">
        <v>0</v>
      </c>
      <c r="L31" s="54">
        <v>35.571201210000005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0.07178820799999999</v>
      </c>
      <c r="S31" s="45">
        <v>0</v>
      </c>
      <c r="T31" s="45">
        <v>0</v>
      </c>
      <c r="U31" s="45">
        <v>0</v>
      </c>
      <c r="V31" s="54">
        <v>0.231388258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0.663229658</v>
      </c>
      <c r="AW31" s="45">
        <v>6.05988171</v>
      </c>
      <c r="AX31" s="45">
        <v>0</v>
      </c>
      <c r="AY31" s="45">
        <v>0</v>
      </c>
      <c r="AZ31" s="54">
        <v>23.893282063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0.029599726</v>
      </c>
      <c r="BG31" s="53">
        <v>0</v>
      </c>
      <c r="BH31" s="45">
        <v>0</v>
      </c>
      <c r="BI31" s="45">
        <v>0</v>
      </c>
      <c r="BJ31" s="56">
        <v>1.6657689649999998</v>
      </c>
      <c r="BK31" s="61">
        <v>165.593932128</v>
      </c>
      <c r="BL31" s="104"/>
    </row>
    <row r="32" spans="1:64" ht="12.75">
      <c r="A32" s="92"/>
      <c r="B32" s="3" t="s">
        <v>120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0.580688809</v>
      </c>
      <c r="I32" s="45">
        <v>209.575590877</v>
      </c>
      <c r="J32" s="45">
        <v>0</v>
      </c>
      <c r="K32" s="45">
        <v>0</v>
      </c>
      <c r="L32" s="54">
        <v>21.987326176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0.025585971</v>
      </c>
      <c r="S32" s="45">
        <v>0</v>
      </c>
      <c r="T32" s="45">
        <v>0</v>
      </c>
      <c r="U32" s="45">
        <v>0</v>
      </c>
      <c r="V32" s="54">
        <v>12.467387668999999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0.357624816</v>
      </c>
      <c r="AW32" s="45">
        <v>35.104367299</v>
      </c>
      <c r="AX32" s="45">
        <v>0</v>
      </c>
      <c r="AY32" s="45">
        <v>0</v>
      </c>
      <c r="AZ32" s="54">
        <v>42.597397308999994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0.04760895999999999</v>
      </c>
      <c r="BG32" s="53">
        <v>1.737552098</v>
      </c>
      <c r="BH32" s="45">
        <v>0</v>
      </c>
      <c r="BI32" s="45">
        <v>0</v>
      </c>
      <c r="BJ32" s="56">
        <v>0.706604519</v>
      </c>
      <c r="BK32" s="61">
        <v>325.18773450299994</v>
      </c>
      <c r="BL32" s="104"/>
    </row>
    <row r="33" spans="1:64" ht="12.75">
      <c r="A33" s="92"/>
      <c r="B33" s="3" t="s">
        <v>121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0.12206625700000001</v>
      </c>
      <c r="I33" s="45">
        <v>195.284018454</v>
      </c>
      <c r="J33" s="45">
        <v>0</v>
      </c>
      <c r="K33" s="45">
        <v>0</v>
      </c>
      <c r="L33" s="54">
        <v>30.92505608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0.046904017</v>
      </c>
      <c r="S33" s="45">
        <v>11.58123871</v>
      </c>
      <c r="T33" s="45">
        <v>0</v>
      </c>
      <c r="U33" s="45">
        <v>0</v>
      </c>
      <c r="V33" s="54">
        <v>13.028893549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0.337985608</v>
      </c>
      <c r="AW33" s="45">
        <v>5.229496429</v>
      </c>
      <c r="AX33" s="45">
        <v>0</v>
      </c>
      <c r="AY33" s="45">
        <v>0</v>
      </c>
      <c r="AZ33" s="54">
        <v>20.907804363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0.24614522899999997</v>
      </c>
      <c r="BG33" s="53">
        <v>34.635929860000005</v>
      </c>
      <c r="BH33" s="45">
        <v>0</v>
      </c>
      <c r="BI33" s="45">
        <v>0</v>
      </c>
      <c r="BJ33" s="56">
        <v>1.032448615</v>
      </c>
      <c r="BK33" s="61">
        <v>313.3779871710001</v>
      </c>
      <c r="BL33" s="104"/>
    </row>
    <row r="34" spans="1:64" ht="12.75">
      <c r="A34" s="92"/>
      <c r="B34" s="3" t="s">
        <v>122</v>
      </c>
      <c r="C34" s="55">
        <v>0</v>
      </c>
      <c r="D34" s="53">
        <v>11.55840645</v>
      </c>
      <c r="E34" s="45">
        <v>0</v>
      </c>
      <c r="F34" s="45">
        <v>0</v>
      </c>
      <c r="G34" s="54">
        <v>0</v>
      </c>
      <c r="H34" s="71">
        <v>0.046695962</v>
      </c>
      <c r="I34" s="45">
        <v>347.841334376</v>
      </c>
      <c r="J34" s="45">
        <v>0</v>
      </c>
      <c r="K34" s="45">
        <v>0</v>
      </c>
      <c r="L34" s="54">
        <v>7.188093995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0.060681633</v>
      </c>
      <c r="S34" s="45">
        <v>0</v>
      </c>
      <c r="T34" s="45">
        <v>0</v>
      </c>
      <c r="U34" s="45">
        <v>0</v>
      </c>
      <c r="V34" s="54">
        <v>0.710841998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0.211388384</v>
      </c>
      <c r="AW34" s="45">
        <v>1.7655996940000003</v>
      </c>
      <c r="AX34" s="45">
        <v>0</v>
      </c>
      <c r="AY34" s="45">
        <v>0</v>
      </c>
      <c r="AZ34" s="54">
        <v>23.19188371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0.003454057</v>
      </c>
      <c r="BG34" s="53">
        <v>0.035311005</v>
      </c>
      <c r="BH34" s="45">
        <v>0</v>
      </c>
      <c r="BI34" s="45">
        <v>0</v>
      </c>
      <c r="BJ34" s="56">
        <v>1.105299422</v>
      </c>
      <c r="BK34" s="61">
        <v>393.7189906859999</v>
      </c>
      <c r="BL34" s="104"/>
    </row>
    <row r="35" spans="1:64" ht="12.75">
      <c r="A35" s="92"/>
      <c r="B35" s="3" t="s">
        <v>123</v>
      </c>
      <c r="C35" s="55">
        <v>0</v>
      </c>
      <c r="D35" s="53">
        <v>4.617330324</v>
      </c>
      <c r="E35" s="45">
        <v>0</v>
      </c>
      <c r="F35" s="45">
        <v>0</v>
      </c>
      <c r="G35" s="54">
        <v>0</v>
      </c>
      <c r="H35" s="71">
        <v>0.171995517</v>
      </c>
      <c r="I35" s="45">
        <v>117.30236876400001</v>
      </c>
      <c r="J35" s="45">
        <v>0</v>
      </c>
      <c r="K35" s="45">
        <v>0</v>
      </c>
      <c r="L35" s="54">
        <v>78.450981735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0.014429154000000001</v>
      </c>
      <c r="S35" s="45">
        <v>0</v>
      </c>
      <c r="T35" s="45">
        <v>0</v>
      </c>
      <c r="U35" s="45">
        <v>0</v>
      </c>
      <c r="V35" s="54">
        <v>0.334756449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0.444330694</v>
      </c>
      <c r="AW35" s="45">
        <v>10.717397494</v>
      </c>
      <c r="AX35" s="45">
        <v>0</v>
      </c>
      <c r="AY35" s="45">
        <v>0</v>
      </c>
      <c r="AZ35" s="54">
        <v>20.708495519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0.09625113399999999</v>
      </c>
      <c r="BG35" s="53">
        <v>0.29898800600000003</v>
      </c>
      <c r="BH35" s="45">
        <v>0</v>
      </c>
      <c r="BI35" s="45">
        <v>0</v>
      </c>
      <c r="BJ35" s="56">
        <v>4.418397254</v>
      </c>
      <c r="BK35" s="61">
        <v>237.57572204400003</v>
      </c>
      <c r="BL35" s="104"/>
    </row>
    <row r="36" spans="1:64" ht="12.75">
      <c r="A36" s="92"/>
      <c r="B36" s="3" t="s">
        <v>124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0.214025323</v>
      </c>
      <c r="I36" s="45">
        <v>98.409711687</v>
      </c>
      <c r="J36" s="45">
        <v>0</v>
      </c>
      <c r="K36" s="45">
        <v>0</v>
      </c>
      <c r="L36" s="54">
        <v>5.70004957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0.006907756</v>
      </c>
      <c r="S36" s="45">
        <v>0</v>
      </c>
      <c r="T36" s="45">
        <v>0</v>
      </c>
      <c r="U36" s="45">
        <v>0</v>
      </c>
      <c r="V36" s="54">
        <v>0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0.153119118</v>
      </c>
      <c r="AW36" s="45">
        <v>8.763720841</v>
      </c>
      <c r="AX36" s="45">
        <v>0</v>
      </c>
      <c r="AY36" s="45">
        <v>0</v>
      </c>
      <c r="AZ36" s="54">
        <v>12.093862829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0.0028673979999999997</v>
      </c>
      <c r="BG36" s="53">
        <v>0.34408780699999997</v>
      </c>
      <c r="BH36" s="45">
        <v>0</v>
      </c>
      <c r="BI36" s="45">
        <v>0</v>
      </c>
      <c r="BJ36" s="56">
        <v>0.051613171</v>
      </c>
      <c r="BK36" s="61">
        <v>125.73996550000001</v>
      </c>
      <c r="BL36" s="104"/>
    </row>
    <row r="37" spans="1:64" ht="12.75">
      <c r="A37" s="92"/>
      <c r="B37" s="3" t="s">
        <v>125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1">
        <v>0.364742958</v>
      </c>
      <c r="I37" s="45">
        <v>61.136397261</v>
      </c>
      <c r="J37" s="45">
        <v>0</v>
      </c>
      <c r="K37" s="45">
        <v>0</v>
      </c>
      <c r="L37" s="54">
        <v>36.347347372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0.040438636</v>
      </c>
      <c r="S37" s="45">
        <v>5.69558387</v>
      </c>
      <c r="T37" s="45">
        <v>0</v>
      </c>
      <c r="U37" s="45">
        <v>0</v>
      </c>
      <c r="V37" s="54">
        <v>4.464654284000001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0.045324645000000004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6.317399129</v>
      </c>
      <c r="AW37" s="45">
        <v>85.461582273</v>
      </c>
      <c r="AX37" s="45">
        <v>0</v>
      </c>
      <c r="AY37" s="45">
        <v>0</v>
      </c>
      <c r="AZ37" s="54">
        <v>182.834755958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0.743723821</v>
      </c>
      <c r="BG37" s="53">
        <v>16.798328384</v>
      </c>
      <c r="BH37" s="45">
        <v>3.399348387</v>
      </c>
      <c r="BI37" s="45">
        <v>0</v>
      </c>
      <c r="BJ37" s="56">
        <v>13.377622768</v>
      </c>
      <c r="BK37" s="61">
        <v>417.02724974599994</v>
      </c>
      <c r="BL37" s="104"/>
    </row>
    <row r="38" spans="1:64" ht="12.75">
      <c r="A38" s="92"/>
      <c r="B38" s="3" t="s">
        <v>126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1">
        <v>0.114099597</v>
      </c>
      <c r="I38" s="45">
        <v>10.773581645</v>
      </c>
      <c r="J38" s="45">
        <v>0</v>
      </c>
      <c r="K38" s="45">
        <v>0</v>
      </c>
      <c r="L38" s="54">
        <v>25.432527022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0.023889248000000002</v>
      </c>
      <c r="S38" s="45">
        <v>0</v>
      </c>
      <c r="T38" s="45">
        <v>0</v>
      </c>
      <c r="U38" s="45">
        <v>0</v>
      </c>
      <c r="V38" s="54">
        <v>3.512538611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0.567903874</v>
      </c>
      <c r="AW38" s="45">
        <v>9.235494422</v>
      </c>
      <c r="AX38" s="45">
        <v>0</v>
      </c>
      <c r="AY38" s="45">
        <v>0</v>
      </c>
      <c r="AZ38" s="54">
        <v>55.106443557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0.144516293</v>
      </c>
      <c r="BG38" s="53">
        <v>0</v>
      </c>
      <c r="BH38" s="45">
        <v>0</v>
      </c>
      <c r="BI38" s="45">
        <v>0</v>
      </c>
      <c r="BJ38" s="56">
        <v>5.012908952</v>
      </c>
      <c r="BK38" s="61">
        <v>109.923903221</v>
      </c>
      <c r="BL38" s="104"/>
    </row>
    <row r="39" spans="1:64" ht="12.75">
      <c r="A39" s="92"/>
      <c r="B39" s="3" t="s">
        <v>128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1">
        <v>0.16669006</v>
      </c>
      <c r="I39" s="45">
        <v>83.314662713</v>
      </c>
      <c r="J39" s="45">
        <v>0</v>
      </c>
      <c r="K39" s="45">
        <v>0</v>
      </c>
      <c r="L39" s="54">
        <v>66.19445498200001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0.016932532</v>
      </c>
      <c r="S39" s="45">
        <v>0.392475887</v>
      </c>
      <c r="T39" s="45">
        <v>0</v>
      </c>
      <c r="U39" s="45">
        <v>0</v>
      </c>
      <c r="V39" s="54">
        <v>0.537131286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0.162874703</v>
      </c>
      <c r="AW39" s="45">
        <v>123.384264318</v>
      </c>
      <c r="AX39" s="45">
        <v>0</v>
      </c>
      <c r="AY39" s="45">
        <v>0</v>
      </c>
      <c r="AZ39" s="54">
        <v>156.373372745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0.004456522</v>
      </c>
      <c r="BG39" s="53">
        <v>2.0611416940000002</v>
      </c>
      <c r="BH39" s="45">
        <v>0</v>
      </c>
      <c r="BI39" s="45">
        <v>0</v>
      </c>
      <c r="BJ39" s="56">
        <v>2.629348322</v>
      </c>
      <c r="BK39" s="61">
        <v>435.23780576400003</v>
      </c>
      <c r="BL39" s="104"/>
    </row>
    <row r="40" spans="1:64" ht="12.75">
      <c r="A40" s="92"/>
      <c r="B40" s="3" t="s">
        <v>129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1">
        <v>0.35507706499999997</v>
      </c>
      <c r="I40" s="45">
        <v>62.784556948</v>
      </c>
      <c r="J40" s="45">
        <v>0</v>
      </c>
      <c r="K40" s="45">
        <v>0</v>
      </c>
      <c r="L40" s="54">
        <v>77.150171053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0.33372787900000006</v>
      </c>
      <c r="S40" s="45">
        <v>0</v>
      </c>
      <c r="T40" s="45">
        <v>1.1178093550000001</v>
      </c>
      <c r="U40" s="45">
        <v>0</v>
      </c>
      <c r="V40" s="54">
        <v>3.414915085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1.216573029</v>
      </c>
      <c r="AW40" s="45">
        <v>23.148151551</v>
      </c>
      <c r="AX40" s="45">
        <v>0</v>
      </c>
      <c r="AY40" s="45">
        <v>0</v>
      </c>
      <c r="AZ40" s="54">
        <v>50.117126135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0.31464661800000004</v>
      </c>
      <c r="BG40" s="53">
        <v>2.671549934</v>
      </c>
      <c r="BH40" s="45">
        <v>0</v>
      </c>
      <c r="BI40" s="45">
        <v>0</v>
      </c>
      <c r="BJ40" s="56">
        <v>7.325397843000001</v>
      </c>
      <c r="BK40" s="61">
        <v>229.949702495</v>
      </c>
      <c r="BL40" s="104"/>
    </row>
    <row r="41" spans="1:64" ht="12.75">
      <c r="A41" s="92"/>
      <c r="B41" s="3" t="s">
        <v>130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0.12748003500000002</v>
      </c>
      <c r="I41" s="45">
        <v>35.671543752</v>
      </c>
      <c r="J41" s="45">
        <v>0</v>
      </c>
      <c r="K41" s="45">
        <v>0</v>
      </c>
      <c r="L41" s="54">
        <v>16.486655799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0.006860049</v>
      </c>
      <c r="S41" s="45">
        <v>0</v>
      </c>
      <c r="T41" s="45">
        <v>0</v>
      </c>
      <c r="U41" s="45">
        <v>0</v>
      </c>
      <c r="V41" s="54">
        <v>0.028582968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0.08657126700000001</v>
      </c>
      <c r="AW41" s="45">
        <v>27.026709531999998</v>
      </c>
      <c r="AX41" s="45">
        <v>0</v>
      </c>
      <c r="AY41" s="45">
        <v>0</v>
      </c>
      <c r="AZ41" s="54">
        <v>11.805714520999999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0.006836371000000001</v>
      </c>
      <c r="BG41" s="53">
        <v>0</v>
      </c>
      <c r="BH41" s="45">
        <v>0</v>
      </c>
      <c r="BI41" s="45">
        <v>0</v>
      </c>
      <c r="BJ41" s="56">
        <v>1.02203746</v>
      </c>
      <c r="BK41" s="61">
        <v>92.26899175399998</v>
      </c>
      <c r="BL41" s="104"/>
    </row>
    <row r="42" spans="1:64" ht="12.75">
      <c r="A42" s="92"/>
      <c r="B42" s="3" t="s">
        <v>160</v>
      </c>
      <c r="C42" s="55">
        <v>0</v>
      </c>
      <c r="D42" s="53">
        <v>11.00652581</v>
      </c>
      <c r="E42" s="45">
        <v>0</v>
      </c>
      <c r="F42" s="45">
        <v>0</v>
      </c>
      <c r="G42" s="54">
        <v>0</v>
      </c>
      <c r="H42" s="71">
        <v>0.125463152</v>
      </c>
      <c r="I42" s="45">
        <v>25.766731359999998</v>
      </c>
      <c r="J42" s="45">
        <v>0</v>
      </c>
      <c r="K42" s="45">
        <v>0</v>
      </c>
      <c r="L42" s="54">
        <v>2.85821083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0.032469183</v>
      </c>
      <c r="S42" s="45">
        <v>0</v>
      </c>
      <c r="T42" s="45">
        <v>0</v>
      </c>
      <c r="U42" s="45">
        <v>0</v>
      </c>
      <c r="V42" s="54">
        <v>2.0572297390000003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0.140626175</v>
      </c>
      <c r="AW42" s="45">
        <v>2.709652563</v>
      </c>
      <c r="AX42" s="45">
        <v>0</v>
      </c>
      <c r="AY42" s="45">
        <v>0</v>
      </c>
      <c r="AZ42" s="54">
        <v>8.286024031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0.057135356</v>
      </c>
      <c r="BG42" s="53">
        <v>0</v>
      </c>
      <c r="BH42" s="45">
        <v>0</v>
      </c>
      <c r="BI42" s="45">
        <v>0</v>
      </c>
      <c r="BJ42" s="56">
        <v>0.109821323</v>
      </c>
      <c r="BK42" s="61">
        <v>53.149889522</v>
      </c>
      <c r="BL42" s="104"/>
    </row>
    <row r="43" spans="1:64" ht="12.75">
      <c r="A43" s="92"/>
      <c r="B43" s="3" t="s">
        <v>163</v>
      </c>
      <c r="C43" s="55">
        <v>0</v>
      </c>
      <c r="D43" s="53">
        <v>5.440180645</v>
      </c>
      <c r="E43" s="45">
        <v>0</v>
      </c>
      <c r="F43" s="45">
        <v>0</v>
      </c>
      <c r="G43" s="54">
        <v>0</v>
      </c>
      <c r="H43" s="71">
        <v>0.07692415500000001</v>
      </c>
      <c r="I43" s="45">
        <v>0.544018065</v>
      </c>
      <c r="J43" s="45">
        <v>0</v>
      </c>
      <c r="K43" s="45">
        <v>0</v>
      </c>
      <c r="L43" s="54">
        <v>2.679832987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0.034817278</v>
      </c>
      <c r="S43" s="45">
        <v>0</v>
      </c>
      <c r="T43" s="45">
        <v>0</v>
      </c>
      <c r="U43" s="45">
        <v>0</v>
      </c>
      <c r="V43" s="54">
        <v>1.740857807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0.1976882</v>
      </c>
      <c r="AW43" s="45">
        <v>3.8491310450000005</v>
      </c>
      <c r="AX43" s="45">
        <v>0</v>
      </c>
      <c r="AY43" s="45">
        <v>0</v>
      </c>
      <c r="AZ43" s="54">
        <v>8.535849157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0.0014114269999999998</v>
      </c>
      <c r="BG43" s="53">
        <v>0</v>
      </c>
      <c r="BH43" s="45">
        <v>0</v>
      </c>
      <c r="BI43" s="45">
        <v>0</v>
      </c>
      <c r="BJ43" s="56">
        <v>0.076005367</v>
      </c>
      <c r="BK43" s="61">
        <v>23.176716133</v>
      </c>
      <c r="BL43" s="104"/>
    </row>
    <row r="44" spans="1:64" ht="12.75">
      <c r="A44" s="36"/>
      <c r="B44" s="37" t="s">
        <v>98</v>
      </c>
      <c r="C44" s="90">
        <f aca="true" t="shared" si="3" ref="C44:AH44">SUM(C17:C43)</f>
        <v>0</v>
      </c>
      <c r="D44" s="90">
        <f t="shared" si="3"/>
        <v>128.369127727</v>
      </c>
      <c r="E44" s="90">
        <f t="shared" si="3"/>
        <v>0</v>
      </c>
      <c r="F44" s="90">
        <f t="shared" si="3"/>
        <v>0</v>
      </c>
      <c r="G44" s="90">
        <f t="shared" si="3"/>
        <v>0</v>
      </c>
      <c r="H44" s="90">
        <f t="shared" si="3"/>
        <v>5.416022472</v>
      </c>
      <c r="I44" s="90">
        <f t="shared" si="3"/>
        <v>3275.088533837</v>
      </c>
      <c r="J44" s="90">
        <f t="shared" si="3"/>
        <v>0</v>
      </c>
      <c r="K44" s="90">
        <f t="shared" si="3"/>
        <v>0</v>
      </c>
      <c r="L44" s="90">
        <f t="shared" si="3"/>
        <v>535.775125711</v>
      </c>
      <c r="M44" s="90">
        <f t="shared" si="3"/>
        <v>0</v>
      </c>
      <c r="N44" s="90">
        <f t="shared" si="3"/>
        <v>0</v>
      </c>
      <c r="O44" s="90">
        <f t="shared" si="3"/>
        <v>0</v>
      </c>
      <c r="P44" s="90">
        <f t="shared" si="3"/>
        <v>0</v>
      </c>
      <c r="Q44" s="90">
        <f t="shared" si="3"/>
        <v>0</v>
      </c>
      <c r="R44" s="90">
        <f t="shared" si="3"/>
        <v>1.1301332309999998</v>
      </c>
      <c r="S44" s="90">
        <f t="shared" si="3"/>
        <v>67.04717620500001</v>
      </c>
      <c r="T44" s="90">
        <f t="shared" si="3"/>
        <v>1.1178093550000001</v>
      </c>
      <c r="U44" s="90">
        <f t="shared" si="3"/>
        <v>0</v>
      </c>
      <c r="V44" s="90">
        <f t="shared" si="3"/>
        <v>50.927741453999985</v>
      </c>
      <c r="W44" s="90">
        <f t="shared" si="3"/>
        <v>0</v>
      </c>
      <c r="X44" s="90">
        <f t="shared" si="3"/>
        <v>0</v>
      </c>
      <c r="Y44" s="90">
        <f t="shared" si="3"/>
        <v>0</v>
      </c>
      <c r="Z44" s="90">
        <f t="shared" si="3"/>
        <v>0</v>
      </c>
      <c r="AA44" s="90">
        <f t="shared" si="3"/>
        <v>0</v>
      </c>
      <c r="AB44" s="90">
        <f t="shared" si="3"/>
        <v>0</v>
      </c>
      <c r="AC44" s="90">
        <f t="shared" si="3"/>
        <v>0.045324645000000004</v>
      </c>
      <c r="AD44" s="90">
        <f t="shared" si="3"/>
        <v>0</v>
      </c>
      <c r="AE44" s="90">
        <f t="shared" si="3"/>
        <v>0</v>
      </c>
      <c r="AF44" s="90">
        <f t="shared" si="3"/>
        <v>0</v>
      </c>
      <c r="AG44" s="90">
        <f t="shared" si="3"/>
        <v>0</v>
      </c>
      <c r="AH44" s="90">
        <f t="shared" si="3"/>
        <v>0</v>
      </c>
      <c r="AI44" s="90">
        <f aca="true" t="shared" si="4" ref="AI44:BK44">SUM(AI17:AI43)</f>
        <v>0</v>
      </c>
      <c r="AJ44" s="90">
        <f t="shared" si="4"/>
        <v>0</v>
      </c>
      <c r="AK44" s="90">
        <f t="shared" si="4"/>
        <v>0</v>
      </c>
      <c r="AL44" s="90">
        <f t="shared" si="4"/>
        <v>0</v>
      </c>
      <c r="AM44" s="90">
        <f t="shared" si="4"/>
        <v>0</v>
      </c>
      <c r="AN44" s="90">
        <f t="shared" si="4"/>
        <v>0</v>
      </c>
      <c r="AO44" s="90">
        <f t="shared" si="4"/>
        <v>0</v>
      </c>
      <c r="AP44" s="90">
        <f t="shared" si="4"/>
        <v>0</v>
      </c>
      <c r="AQ44" s="90">
        <f t="shared" si="4"/>
        <v>0</v>
      </c>
      <c r="AR44" s="90">
        <f t="shared" si="4"/>
        <v>0</v>
      </c>
      <c r="AS44" s="90">
        <f t="shared" si="4"/>
        <v>0</v>
      </c>
      <c r="AT44" s="90">
        <f t="shared" si="4"/>
        <v>0</v>
      </c>
      <c r="AU44" s="90">
        <f t="shared" si="4"/>
        <v>0</v>
      </c>
      <c r="AV44" s="90">
        <f t="shared" si="4"/>
        <v>19.020787084</v>
      </c>
      <c r="AW44" s="90">
        <f t="shared" si="4"/>
        <v>504.137281964</v>
      </c>
      <c r="AX44" s="90">
        <f t="shared" si="4"/>
        <v>0</v>
      </c>
      <c r="AY44" s="90">
        <f t="shared" si="4"/>
        <v>0</v>
      </c>
      <c r="AZ44" s="90">
        <f t="shared" si="4"/>
        <v>875.0825967810001</v>
      </c>
      <c r="BA44" s="90">
        <f t="shared" si="4"/>
        <v>0</v>
      </c>
      <c r="BB44" s="90">
        <f t="shared" si="4"/>
        <v>0</v>
      </c>
      <c r="BC44" s="90">
        <f t="shared" si="4"/>
        <v>0</v>
      </c>
      <c r="BD44" s="90">
        <f t="shared" si="4"/>
        <v>0</v>
      </c>
      <c r="BE44" s="90">
        <f t="shared" si="4"/>
        <v>0</v>
      </c>
      <c r="BF44" s="90">
        <f t="shared" si="4"/>
        <v>2.8924470449999995</v>
      </c>
      <c r="BG44" s="90">
        <f t="shared" si="4"/>
        <v>59.050561433000006</v>
      </c>
      <c r="BH44" s="90">
        <f t="shared" si="4"/>
        <v>3.399348387</v>
      </c>
      <c r="BI44" s="90">
        <f t="shared" si="4"/>
        <v>0</v>
      </c>
      <c r="BJ44" s="90">
        <f t="shared" si="4"/>
        <v>47.901069306000004</v>
      </c>
      <c r="BK44" s="101">
        <f t="shared" si="4"/>
        <v>5576.401086637</v>
      </c>
      <c r="BL44" s="104"/>
    </row>
    <row r="45" spans="1:64" ht="12.75">
      <c r="A45" s="11" t="s">
        <v>70</v>
      </c>
      <c r="B45" s="18" t="s">
        <v>13</v>
      </c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42"/>
      <c r="BL45" s="104"/>
    </row>
    <row r="46" spans="1:64" ht="12.75">
      <c r="A46" s="11"/>
      <c r="B46" s="19" t="s">
        <v>31</v>
      </c>
      <c r="C46" s="57"/>
      <c r="D46" s="58"/>
      <c r="E46" s="59"/>
      <c r="F46" s="59"/>
      <c r="G46" s="60"/>
      <c r="H46" s="57"/>
      <c r="I46" s="59"/>
      <c r="J46" s="59"/>
      <c r="K46" s="59"/>
      <c r="L46" s="60"/>
      <c r="M46" s="57"/>
      <c r="N46" s="58"/>
      <c r="O46" s="59"/>
      <c r="P46" s="59"/>
      <c r="Q46" s="60"/>
      <c r="R46" s="57"/>
      <c r="S46" s="59"/>
      <c r="T46" s="59"/>
      <c r="U46" s="59"/>
      <c r="V46" s="60"/>
      <c r="W46" s="57"/>
      <c r="X46" s="59"/>
      <c r="Y46" s="59"/>
      <c r="Z46" s="59"/>
      <c r="AA46" s="60"/>
      <c r="AB46" s="57"/>
      <c r="AC46" s="59"/>
      <c r="AD46" s="59"/>
      <c r="AE46" s="59"/>
      <c r="AF46" s="60"/>
      <c r="AG46" s="57"/>
      <c r="AH46" s="59"/>
      <c r="AI46" s="59"/>
      <c r="AJ46" s="59"/>
      <c r="AK46" s="60"/>
      <c r="AL46" s="57"/>
      <c r="AM46" s="59"/>
      <c r="AN46" s="59"/>
      <c r="AO46" s="59"/>
      <c r="AP46" s="60"/>
      <c r="AQ46" s="57"/>
      <c r="AR46" s="58"/>
      <c r="AS46" s="59"/>
      <c r="AT46" s="59"/>
      <c r="AU46" s="60"/>
      <c r="AV46" s="57"/>
      <c r="AW46" s="59"/>
      <c r="AX46" s="59"/>
      <c r="AY46" s="59"/>
      <c r="AZ46" s="60"/>
      <c r="BA46" s="57"/>
      <c r="BB46" s="58"/>
      <c r="BC46" s="59"/>
      <c r="BD46" s="59"/>
      <c r="BE46" s="60"/>
      <c r="BF46" s="57"/>
      <c r="BG46" s="58"/>
      <c r="BH46" s="59"/>
      <c r="BI46" s="59"/>
      <c r="BJ46" s="60"/>
      <c r="BK46" s="61"/>
      <c r="BL46" s="104"/>
    </row>
    <row r="47" spans="1:64" ht="12.75">
      <c r="A47" s="36"/>
      <c r="B47" s="37" t="s">
        <v>83</v>
      </c>
      <c r="C47" s="62"/>
      <c r="D47" s="63"/>
      <c r="E47" s="63"/>
      <c r="F47" s="63"/>
      <c r="G47" s="64"/>
      <c r="H47" s="62"/>
      <c r="I47" s="63"/>
      <c r="J47" s="63"/>
      <c r="K47" s="63"/>
      <c r="L47" s="64"/>
      <c r="M47" s="62"/>
      <c r="N47" s="63"/>
      <c r="O47" s="63"/>
      <c r="P47" s="63"/>
      <c r="Q47" s="64"/>
      <c r="R47" s="62"/>
      <c r="S47" s="63"/>
      <c r="T47" s="63"/>
      <c r="U47" s="63"/>
      <c r="V47" s="64"/>
      <c r="W47" s="62"/>
      <c r="X47" s="63"/>
      <c r="Y47" s="63"/>
      <c r="Z47" s="63"/>
      <c r="AA47" s="64"/>
      <c r="AB47" s="62"/>
      <c r="AC47" s="63"/>
      <c r="AD47" s="63"/>
      <c r="AE47" s="63"/>
      <c r="AF47" s="64"/>
      <c r="AG47" s="62"/>
      <c r="AH47" s="63"/>
      <c r="AI47" s="63"/>
      <c r="AJ47" s="63"/>
      <c r="AK47" s="64"/>
      <c r="AL47" s="62"/>
      <c r="AM47" s="63"/>
      <c r="AN47" s="63"/>
      <c r="AO47" s="63"/>
      <c r="AP47" s="64"/>
      <c r="AQ47" s="62"/>
      <c r="AR47" s="63"/>
      <c r="AS47" s="63"/>
      <c r="AT47" s="63"/>
      <c r="AU47" s="64"/>
      <c r="AV47" s="62"/>
      <c r="AW47" s="63"/>
      <c r="AX47" s="63"/>
      <c r="AY47" s="63"/>
      <c r="AZ47" s="64"/>
      <c r="BA47" s="62"/>
      <c r="BB47" s="63"/>
      <c r="BC47" s="63"/>
      <c r="BD47" s="63"/>
      <c r="BE47" s="64"/>
      <c r="BF47" s="62"/>
      <c r="BG47" s="63"/>
      <c r="BH47" s="63"/>
      <c r="BI47" s="63"/>
      <c r="BJ47" s="64"/>
      <c r="BK47" s="65"/>
      <c r="BL47" s="104"/>
    </row>
    <row r="48" spans="1:64" ht="12.75">
      <c r="A48" s="11" t="s">
        <v>72</v>
      </c>
      <c r="B48" s="24" t="s">
        <v>87</v>
      </c>
      <c r="C48" s="124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6"/>
      <c r="BL48" s="104"/>
    </row>
    <row r="49" spans="1:64" ht="12.75">
      <c r="A49" s="11"/>
      <c r="B49" s="19" t="s">
        <v>31</v>
      </c>
      <c r="C49" s="57"/>
      <c r="D49" s="58"/>
      <c r="E49" s="59"/>
      <c r="F49" s="59"/>
      <c r="G49" s="60"/>
      <c r="H49" s="57"/>
      <c r="I49" s="59"/>
      <c r="J49" s="59"/>
      <c r="K49" s="59"/>
      <c r="L49" s="60"/>
      <c r="M49" s="57"/>
      <c r="N49" s="58"/>
      <c r="O49" s="59"/>
      <c r="P49" s="59"/>
      <c r="Q49" s="60"/>
      <c r="R49" s="57"/>
      <c r="S49" s="59"/>
      <c r="T49" s="59"/>
      <c r="U49" s="59"/>
      <c r="V49" s="60"/>
      <c r="W49" s="57"/>
      <c r="X49" s="59"/>
      <c r="Y49" s="59"/>
      <c r="Z49" s="59"/>
      <c r="AA49" s="60"/>
      <c r="AB49" s="57"/>
      <c r="AC49" s="59"/>
      <c r="AD49" s="59"/>
      <c r="AE49" s="59"/>
      <c r="AF49" s="60"/>
      <c r="AG49" s="57"/>
      <c r="AH49" s="59"/>
      <c r="AI49" s="59"/>
      <c r="AJ49" s="59"/>
      <c r="AK49" s="60"/>
      <c r="AL49" s="57"/>
      <c r="AM49" s="59"/>
      <c r="AN49" s="59"/>
      <c r="AO49" s="59"/>
      <c r="AP49" s="60"/>
      <c r="AQ49" s="57"/>
      <c r="AR49" s="58"/>
      <c r="AS49" s="59"/>
      <c r="AT49" s="59"/>
      <c r="AU49" s="60"/>
      <c r="AV49" s="57"/>
      <c r="AW49" s="59"/>
      <c r="AX49" s="59"/>
      <c r="AY49" s="59"/>
      <c r="AZ49" s="60"/>
      <c r="BA49" s="57"/>
      <c r="BB49" s="58"/>
      <c r="BC49" s="59"/>
      <c r="BD49" s="59"/>
      <c r="BE49" s="60"/>
      <c r="BF49" s="57"/>
      <c r="BG49" s="58"/>
      <c r="BH49" s="59"/>
      <c r="BI49" s="59"/>
      <c r="BJ49" s="60"/>
      <c r="BK49" s="61"/>
      <c r="BL49" s="104"/>
    </row>
    <row r="50" spans="1:64" ht="12.75">
      <c r="A50" s="36"/>
      <c r="B50" s="37" t="s">
        <v>82</v>
      </c>
      <c r="C50" s="62"/>
      <c r="D50" s="63"/>
      <c r="E50" s="63"/>
      <c r="F50" s="63"/>
      <c r="G50" s="64"/>
      <c r="H50" s="62"/>
      <c r="I50" s="63"/>
      <c r="J50" s="63"/>
      <c r="K50" s="63"/>
      <c r="L50" s="64"/>
      <c r="M50" s="62"/>
      <c r="N50" s="63"/>
      <c r="O50" s="63"/>
      <c r="P50" s="63"/>
      <c r="Q50" s="64"/>
      <c r="R50" s="62"/>
      <c r="S50" s="63"/>
      <c r="T50" s="63"/>
      <c r="U50" s="63"/>
      <c r="V50" s="64"/>
      <c r="W50" s="62"/>
      <c r="X50" s="63"/>
      <c r="Y50" s="63"/>
      <c r="Z50" s="63"/>
      <c r="AA50" s="64"/>
      <c r="AB50" s="62"/>
      <c r="AC50" s="63"/>
      <c r="AD50" s="63"/>
      <c r="AE50" s="63"/>
      <c r="AF50" s="64"/>
      <c r="AG50" s="62"/>
      <c r="AH50" s="63"/>
      <c r="AI50" s="63"/>
      <c r="AJ50" s="63"/>
      <c r="AK50" s="64"/>
      <c r="AL50" s="62"/>
      <c r="AM50" s="63"/>
      <c r="AN50" s="63"/>
      <c r="AO50" s="63"/>
      <c r="AP50" s="64"/>
      <c r="AQ50" s="62"/>
      <c r="AR50" s="63"/>
      <c r="AS50" s="63"/>
      <c r="AT50" s="63"/>
      <c r="AU50" s="64"/>
      <c r="AV50" s="62"/>
      <c r="AW50" s="63"/>
      <c r="AX50" s="63"/>
      <c r="AY50" s="63"/>
      <c r="AZ50" s="64"/>
      <c r="BA50" s="62"/>
      <c r="BB50" s="63"/>
      <c r="BC50" s="63"/>
      <c r="BD50" s="63"/>
      <c r="BE50" s="64"/>
      <c r="BF50" s="62"/>
      <c r="BG50" s="63"/>
      <c r="BH50" s="63"/>
      <c r="BI50" s="63"/>
      <c r="BJ50" s="64"/>
      <c r="BK50" s="65"/>
      <c r="BL50" s="104"/>
    </row>
    <row r="51" spans="1:64" ht="12.75">
      <c r="A51" s="11" t="s">
        <v>73</v>
      </c>
      <c r="B51" s="18" t="s">
        <v>14</v>
      </c>
      <c r="C51" s="12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6"/>
      <c r="BL51" s="104"/>
    </row>
    <row r="52" spans="1:64" ht="12.75">
      <c r="A52" s="11"/>
      <c r="B52" s="24" t="s">
        <v>166</v>
      </c>
      <c r="C52" s="71">
        <v>0</v>
      </c>
      <c r="D52" s="53">
        <v>192.89867280500002</v>
      </c>
      <c r="E52" s="45">
        <v>0</v>
      </c>
      <c r="F52" s="45">
        <v>0</v>
      </c>
      <c r="G52" s="54">
        <v>0</v>
      </c>
      <c r="H52" s="71">
        <v>4.004047109000001</v>
      </c>
      <c r="I52" s="45">
        <v>1313.135168694</v>
      </c>
      <c r="J52" s="45">
        <v>8.887212612999999</v>
      </c>
      <c r="K52" s="45">
        <v>0</v>
      </c>
      <c r="L52" s="54">
        <v>312.20584584799997</v>
      </c>
      <c r="M52" s="71">
        <v>0</v>
      </c>
      <c r="N52" s="53">
        <v>0</v>
      </c>
      <c r="O52" s="45">
        <v>0</v>
      </c>
      <c r="P52" s="45">
        <v>0</v>
      </c>
      <c r="Q52" s="54">
        <v>0</v>
      </c>
      <c r="R52" s="71">
        <v>1.328525663</v>
      </c>
      <c r="S52" s="45">
        <v>0.132960934</v>
      </c>
      <c r="T52" s="45">
        <v>2.063965678</v>
      </c>
      <c r="U52" s="45">
        <v>0</v>
      </c>
      <c r="V52" s="54">
        <v>57.74266878600001</v>
      </c>
      <c r="W52" s="71">
        <v>0</v>
      </c>
      <c r="X52" s="45">
        <v>0</v>
      </c>
      <c r="Y52" s="45">
        <v>0</v>
      </c>
      <c r="Z52" s="45">
        <v>0</v>
      </c>
      <c r="AA52" s="54">
        <v>0</v>
      </c>
      <c r="AB52" s="71">
        <v>0</v>
      </c>
      <c r="AC52" s="45">
        <v>0</v>
      </c>
      <c r="AD52" s="45">
        <v>0</v>
      </c>
      <c r="AE52" s="45">
        <v>0</v>
      </c>
      <c r="AF52" s="54">
        <v>0</v>
      </c>
      <c r="AG52" s="71">
        <v>0</v>
      </c>
      <c r="AH52" s="45">
        <v>0</v>
      </c>
      <c r="AI52" s="45">
        <v>0</v>
      </c>
      <c r="AJ52" s="45">
        <v>0</v>
      </c>
      <c r="AK52" s="54">
        <v>0</v>
      </c>
      <c r="AL52" s="71">
        <v>0.010046539</v>
      </c>
      <c r="AM52" s="45">
        <v>0</v>
      </c>
      <c r="AN52" s="45">
        <v>0</v>
      </c>
      <c r="AO52" s="45">
        <v>0</v>
      </c>
      <c r="AP52" s="54">
        <v>0</v>
      </c>
      <c r="AQ52" s="71">
        <v>0</v>
      </c>
      <c r="AR52" s="53">
        <v>0</v>
      </c>
      <c r="AS52" s="45">
        <v>0</v>
      </c>
      <c r="AT52" s="45">
        <v>0</v>
      </c>
      <c r="AU52" s="54">
        <v>0</v>
      </c>
      <c r="AV52" s="71">
        <v>8.447907529999998</v>
      </c>
      <c r="AW52" s="45">
        <v>197.541137698</v>
      </c>
      <c r="AX52" s="45">
        <v>0</v>
      </c>
      <c r="AY52" s="45">
        <v>0</v>
      </c>
      <c r="AZ52" s="54">
        <v>272.896326088</v>
      </c>
      <c r="BA52" s="71">
        <v>0</v>
      </c>
      <c r="BB52" s="53">
        <v>0</v>
      </c>
      <c r="BC52" s="45">
        <v>0</v>
      </c>
      <c r="BD52" s="45">
        <v>0</v>
      </c>
      <c r="BE52" s="54">
        <v>0</v>
      </c>
      <c r="BF52" s="71">
        <v>2.669982786</v>
      </c>
      <c r="BG52" s="53">
        <v>5.8374944189999995</v>
      </c>
      <c r="BH52" s="45">
        <v>1.656749791</v>
      </c>
      <c r="BI52" s="45">
        <v>0</v>
      </c>
      <c r="BJ52" s="54">
        <v>9.547868086</v>
      </c>
      <c r="BK52" s="49">
        <v>2391.0065810670003</v>
      </c>
      <c r="BL52" s="104"/>
    </row>
    <row r="53" spans="1:64" ht="12.75">
      <c r="A53" s="11"/>
      <c r="B53" s="24" t="s">
        <v>167</v>
      </c>
      <c r="C53" s="71">
        <v>0</v>
      </c>
      <c r="D53" s="53">
        <v>33.852305652</v>
      </c>
      <c r="E53" s="45">
        <v>0</v>
      </c>
      <c r="F53" s="45">
        <v>0</v>
      </c>
      <c r="G53" s="54">
        <v>0</v>
      </c>
      <c r="H53" s="71">
        <v>1.560014751</v>
      </c>
      <c r="I53" s="45">
        <v>9.284622586</v>
      </c>
      <c r="J53" s="45">
        <v>0</v>
      </c>
      <c r="K53" s="45">
        <v>0</v>
      </c>
      <c r="L53" s="54">
        <v>26.819896783999997</v>
      </c>
      <c r="M53" s="71">
        <v>0</v>
      </c>
      <c r="N53" s="53">
        <v>0</v>
      </c>
      <c r="O53" s="45">
        <v>0</v>
      </c>
      <c r="P53" s="45">
        <v>0</v>
      </c>
      <c r="Q53" s="54">
        <v>0</v>
      </c>
      <c r="R53" s="71">
        <v>0.423157665</v>
      </c>
      <c r="S53" s="45">
        <v>0</v>
      </c>
      <c r="T53" s="45">
        <v>0</v>
      </c>
      <c r="U53" s="45">
        <v>0</v>
      </c>
      <c r="V53" s="54">
        <v>0.49385479000000004</v>
      </c>
      <c r="W53" s="71">
        <v>0</v>
      </c>
      <c r="X53" s="45">
        <v>0</v>
      </c>
      <c r="Y53" s="45">
        <v>0</v>
      </c>
      <c r="Z53" s="45">
        <v>0</v>
      </c>
      <c r="AA53" s="54">
        <v>0</v>
      </c>
      <c r="AB53" s="71">
        <v>0</v>
      </c>
      <c r="AC53" s="45">
        <v>0</v>
      </c>
      <c r="AD53" s="45">
        <v>0</v>
      </c>
      <c r="AE53" s="45">
        <v>0</v>
      </c>
      <c r="AF53" s="54">
        <v>0</v>
      </c>
      <c r="AG53" s="71">
        <v>0</v>
      </c>
      <c r="AH53" s="45">
        <v>0</v>
      </c>
      <c r="AI53" s="45">
        <v>0</v>
      </c>
      <c r="AJ53" s="45">
        <v>0</v>
      </c>
      <c r="AK53" s="54">
        <v>0</v>
      </c>
      <c r="AL53" s="71">
        <v>0</v>
      </c>
      <c r="AM53" s="45">
        <v>0</v>
      </c>
      <c r="AN53" s="45">
        <v>0</v>
      </c>
      <c r="AO53" s="45">
        <v>0</v>
      </c>
      <c r="AP53" s="54">
        <v>0</v>
      </c>
      <c r="AQ53" s="71">
        <v>0</v>
      </c>
      <c r="AR53" s="53">
        <v>0</v>
      </c>
      <c r="AS53" s="45">
        <v>0</v>
      </c>
      <c r="AT53" s="45">
        <v>0</v>
      </c>
      <c r="AU53" s="54">
        <v>0</v>
      </c>
      <c r="AV53" s="71">
        <v>9.893521447000001</v>
      </c>
      <c r="AW53" s="45">
        <v>73.040260885</v>
      </c>
      <c r="AX53" s="45">
        <v>0</v>
      </c>
      <c r="AY53" s="45">
        <v>0</v>
      </c>
      <c r="AZ53" s="54">
        <v>79.447689612</v>
      </c>
      <c r="BA53" s="71">
        <v>0</v>
      </c>
      <c r="BB53" s="53">
        <v>0</v>
      </c>
      <c r="BC53" s="45">
        <v>0</v>
      </c>
      <c r="BD53" s="45">
        <v>0</v>
      </c>
      <c r="BE53" s="54">
        <v>0</v>
      </c>
      <c r="BF53" s="71">
        <v>1.724697914</v>
      </c>
      <c r="BG53" s="53">
        <v>0.41724780699999997</v>
      </c>
      <c r="BH53" s="45">
        <v>1.576917145</v>
      </c>
      <c r="BI53" s="45">
        <v>0</v>
      </c>
      <c r="BJ53" s="54">
        <v>7.326153049</v>
      </c>
      <c r="BK53" s="49">
        <v>245.860340087</v>
      </c>
      <c r="BL53" s="104"/>
    </row>
    <row r="54" spans="1:64" ht="12.75">
      <c r="A54" s="11"/>
      <c r="B54" s="24" t="s">
        <v>168</v>
      </c>
      <c r="C54" s="71">
        <v>0</v>
      </c>
      <c r="D54" s="53">
        <v>1.8440701739999998</v>
      </c>
      <c r="E54" s="45">
        <v>0</v>
      </c>
      <c r="F54" s="45">
        <v>0</v>
      </c>
      <c r="G54" s="54">
        <v>0</v>
      </c>
      <c r="H54" s="71">
        <v>7.9405019249999995</v>
      </c>
      <c r="I54" s="45">
        <v>47.428858962999996</v>
      </c>
      <c r="J54" s="45">
        <v>0</v>
      </c>
      <c r="K54" s="45">
        <v>0</v>
      </c>
      <c r="L54" s="54">
        <v>113.749372118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2.557940196</v>
      </c>
      <c r="S54" s="45">
        <v>0.622995852</v>
      </c>
      <c r="T54" s="45">
        <v>0</v>
      </c>
      <c r="U54" s="45">
        <v>0</v>
      </c>
      <c r="V54" s="54">
        <v>6.741508351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0.003235285</v>
      </c>
      <c r="AC54" s="45">
        <v>0</v>
      </c>
      <c r="AD54" s="45">
        <v>0</v>
      </c>
      <c r="AE54" s="45">
        <v>0</v>
      </c>
      <c r="AF54" s="54">
        <v>0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0.00011096600000000001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74.489891347</v>
      </c>
      <c r="AW54" s="45">
        <v>268.021708572</v>
      </c>
      <c r="AX54" s="45">
        <v>0</v>
      </c>
      <c r="AY54" s="45">
        <v>0</v>
      </c>
      <c r="AZ54" s="54">
        <v>674.2372366260001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19.958416354999997</v>
      </c>
      <c r="BG54" s="53">
        <v>40.249507604</v>
      </c>
      <c r="BH54" s="45">
        <v>18.936781759</v>
      </c>
      <c r="BI54" s="45">
        <v>0</v>
      </c>
      <c r="BJ54" s="54">
        <v>82.599478575</v>
      </c>
      <c r="BK54" s="49">
        <v>1359.381614668</v>
      </c>
      <c r="BL54" s="104"/>
    </row>
    <row r="55" spans="1:64" ht="12.75">
      <c r="A55" s="11"/>
      <c r="B55" s="24" t="s">
        <v>169</v>
      </c>
      <c r="C55" s="71">
        <v>0</v>
      </c>
      <c r="D55" s="53">
        <v>545.99714349</v>
      </c>
      <c r="E55" s="45">
        <v>0</v>
      </c>
      <c r="F55" s="45">
        <v>0</v>
      </c>
      <c r="G55" s="54">
        <v>0</v>
      </c>
      <c r="H55" s="71">
        <v>13.587416546</v>
      </c>
      <c r="I55" s="45">
        <v>1259.250759543</v>
      </c>
      <c r="J55" s="45">
        <v>96.368582616</v>
      </c>
      <c r="K55" s="45">
        <v>0</v>
      </c>
      <c r="L55" s="54">
        <v>758.4528962629998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6.144731663</v>
      </c>
      <c r="S55" s="45">
        <v>10.633358162999999</v>
      </c>
      <c r="T55" s="45">
        <v>3.3635012979999996</v>
      </c>
      <c r="U55" s="45">
        <v>0</v>
      </c>
      <c r="V55" s="54">
        <v>20.061844065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0.009842269</v>
      </c>
      <c r="AC55" s="45">
        <v>0</v>
      </c>
      <c r="AD55" s="45">
        <v>0</v>
      </c>
      <c r="AE55" s="45">
        <v>0</v>
      </c>
      <c r="AF55" s="54">
        <v>0.19811034700000002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0.020241234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29.345348943</v>
      </c>
      <c r="AW55" s="45">
        <v>450.548453729</v>
      </c>
      <c r="AX55" s="45">
        <v>0</v>
      </c>
      <c r="AY55" s="45">
        <v>0</v>
      </c>
      <c r="AZ55" s="54">
        <v>225.47633927600003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13.686289870000001</v>
      </c>
      <c r="BG55" s="53">
        <v>108.367745606</v>
      </c>
      <c r="BH55" s="45">
        <v>3.8152975299999996</v>
      </c>
      <c r="BI55" s="45">
        <v>0</v>
      </c>
      <c r="BJ55" s="54">
        <v>23.442931605000002</v>
      </c>
      <c r="BK55" s="49">
        <v>3568.7708340559993</v>
      </c>
      <c r="BL55" s="104"/>
    </row>
    <row r="56" spans="1:64" ht="12.75">
      <c r="A56" s="11"/>
      <c r="B56" s="24" t="s">
        <v>170</v>
      </c>
      <c r="C56" s="71">
        <v>0</v>
      </c>
      <c r="D56" s="53">
        <v>16.400752609</v>
      </c>
      <c r="E56" s="45">
        <v>0</v>
      </c>
      <c r="F56" s="45">
        <v>0</v>
      </c>
      <c r="G56" s="54">
        <v>0</v>
      </c>
      <c r="H56" s="71">
        <v>16.855458893</v>
      </c>
      <c r="I56" s="45">
        <v>797.164259989</v>
      </c>
      <c r="J56" s="45">
        <v>70.164658029</v>
      </c>
      <c r="K56" s="45">
        <v>0</v>
      </c>
      <c r="L56" s="54">
        <v>175.47603472600002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6.272618701999999</v>
      </c>
      <c r="S56" s="45">
        <v>4.8709068669999995</v>
      </c>
      <c r="T56" s="45">
        <v>4.744588105</v>
      </c>
      <c r="U56" s="45">
        <v>0</v>
      </c>
      <c r="V56" s="54">
        <v>9.397999294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0.034868403</v>
      </c>
      <c r="AC56" s="45">
        <v>0.0021785</v>
      </c>
      <c r="AD56" s="45">
        <v>0</v>
      </c>
      <c r="AE56" s="45">
        <v>0</v>
      </c>
      <c r="AF56" s="54">
        <v>0.030498765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0.010519584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132.73081424999998</v>
      </c>
      <c r="AW56" s="45">
        <v>571.570012811</v>
      </c>
      <c r="AX56" s="45">
        <v>8.33416242</v>
      </c>
      <c r="AY56" s="45">
        <v>0</v>
      </c>
      <c r="AZ56" s="54">
        <v>724.6367967790001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50.41140646399999</v>
      </c>
      <c r="BG56" s="53">
        <v>43.818938028</v>
      </c>
      <c r="BH56" s="45">
        <v>34.806203370999995</v>
      </c>
      <c r="BI56" s="45">
        <v>0</v>
      </c>
      <c r="BJ56" s="54">
        <v>116.474306766</v>
      </c>
      <c r="BK56" s="49">
        <v>2784.207983355</v>
      </c>
      <c r="BL56" s="104"/>
    </row>
    <row r="57" spans="1:64" ht="12.75">
      <c r="A57" s="11"/>
      <c r="B57" s="24" t="s">
        <v>171</v>
      </c>
      <c r="C57" s="71">
        <v>0</v>
      </c>
      <c r="D57" s="53">
        <v>0.710444226</v>
      </c>
      <c r="E57" s="45">
        <v>0</v>
      </c>
      <c r="F57" s="45">
        <v>0</v>
      </c>
      <c r="G57" s="54">
        <v>0</v>
      </c>
      <c r="H57" s="71">
        <v>2.0215758609999996</v>
      </c>
      <c r="I57" s="45">
        <v>1.396684108</v>
      </c>
      <c r="J57" s="45">
        <v>0</v>
      </c>
      <c r="K57" s="45">
        <v>0</v>
      </c>
      <c r="L57" s="54">
        <v>3.201560246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0.623018509</v>
      </c>
      <c r="S57" s="45">
        <v>0</v>
      </c>
      <c r="T57" s="45">
        <v>0</v>
      </c>
      <c r="U57" s="45">
        <v>0</v>
      </c>
      <c r="V57" s="54">
        <v>0.16438607000000002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0.000387868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36.80809065</v>
      </c>
      <c r="AW57" s="45">
        <v>22.386485571999998</v>
      </c>
      <c r="AX57" s="45">
        <v>0</v>
      </c>
      <c r="AY57" s="45">
        <v>0</v>
      </c>
      <c r="AZ57" s="54">
        <v>143.626112339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8.483360235000001</v>
      </c>
      <c r="BG57" s="53">
        <v>0.318327429</v>
      </c>
      <c r="BH57" s="45">
        <v>0</v>
      </c>
      <c r="BI57" s="45">
        <v>0</v>
      </c>
      <c r="BJ57" s="54">
        <v>18.201059912999998</v>
      </c>
      <c r="BK57" s="49">
        <v>237.941493026</v>
      </c>
      <c r="BL57" s="104"/>
    </row>
    <row r="58" spans="1:64" ht="12.75">
      <c r="A58" s="11"/>
      <c r="B58" s="24" t="s">
        <v>172</v>
      </c>
      <c r="C58" s="71">
        <v>0</v>
      </c>
      <c r="D58" s="53">
        <v>160.206230167</v>
      </c>
      <c r="E58" s="45">
        <v>0</v>
      </c>
      <c r="F58" s="45">
        <v>0</v>
      </c>
      <c r="G58" s="54">
        <v>0</v>
      </c>
      <c r="H58" s="71">
        <v>11.495415524</v>
      </c>
      <c r="I58" s="45">
        <v>1868.9155903915864</v>
      </c>
      <c r="J58" s="45">
        <v>0</v>
      </c>
      <c r="K58" s="45">
        <v>6.679323941</v>
      </c>
      <c r="L58" s="54">
        <v>251.706748883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3.1806539750000002</v>
      </c>
      <c r="S58" s="45">
        <v>3.8847464030000003</v>
      </c>
      <c r="T58" s="45">
        <v>0</v>
      </c>
      <c r="U58" s="45">
        <v>0</v>
      </c>
      <c r="V58" s="54">
        <v>81.23581864900001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3E-08</v>
      </c>
      <c r="AM58" s="45">
        <v>0</v>
      </c>
      <c r="AN58" s="45">
        <v>0</v>
      </c>
      <c r="AO58" s="45">
        <v>0</v>
      </c>
      <c r="AP58" s="54">
        <v>0.004946968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23.119048084000003</v>
      </c>
      <c r="AW58" s="45">
        <v>271.624427006</v>
      </c>
      <c r="AX58" s="45">
        <v>7.273698873000001</v>
      </c>
      <c r="AY58" s="45">
        <v>0</v>
      </c>
      <c r="AZ58" s="54">
        <v>344.082999972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5.8883781840000005</v>
      </c>
      <c r="BG58" s="53">
        <v>6.4429049439999995</v>
      </c>
      <c r="BH58" s="45">
        <v>4.196034203</v>
      </c>
      <c r="BI58" s="45">
        <v>0</v>
      </c>
      <c r="BJ58" s="54">
        <v>43.469885344</v>
      </c>
      <c r="BK58" s="49">
        <v>3093.4068515415865</v>
      </c>
      <c r="BL58" s="104"/>
    </row>
    <row r="59" spans="1:64" ht="12.75">
      <c r="A59" s="11"/>
      <c r="B59" s="24" t="s">
        <v>173</v>
      </c>
      <c r="C59" s="71">
        <v>0</v>
      </c>
      <c r="D59" s="53">
        <v>78.54609485099999</v>
      </c>
      <c r="E59" s="45">
        <v>0</v>
      </c>
      <c r="F59" s="45">
        <v>0</v>
      </c>
      <c r="G59" s="54">
        <v>0</v>
      </c>
      <c r="H59" s="71">
        <v>4.100789724</v>
      </c>
      <c r="I59" s="45">
        <v>376.686350179</v>
      </c>
      <c r="J59" s="45">
        <v>10.079078916</v>
      </c>
      <c r="K59" s="45">
        <v>0</v>
      </c>
      <c r="L59" s="54">
        <v>58.44726567399999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1.9004169970000002</v>
      </c>
      <c r="S59" s="45">
        <v>2.58915345</v>
      </c>
      <c r="T59" s="45">
        <v>0</v>
      </c>
      <c r="U59" s="45">
        <v>0</v>
      </c>
      <c r="V59" s="54">
        <v>63.431272149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</v>
      </c>
      <c r="AC59" s="45">
        <v>0</v>
      </c>
      <c r="AD59" s="45">
        <v>0</v>
      </c>
      <c r="AE59" s="45">
        <v>0</v>
      </c>
      <c r="AF59" s="54">
        <v>0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5.654857555000001</v>
      </c>
      <c r="AW59" s="45">
        <v>124.54036847100001</v>
      </c>
      <c r="AX59" s="45">
        <v>3.5205595090000004</v>
      </c>
      <c r="AY59" s="45">
        <v>0</v>
      </c>
      <c r="AZ59" s="54">
        <v>261.197370881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1.8020354560000003</v>
      </c>
      <c r="BG59" s="53">
        <v>10.167106087999999</v>
      </c>
      <c r="BH59" s="45">
        <v>0</v>
      </c>
      <c r="BI59" s="45">
        <v>0</v>
      </c>
      <c r="BJ59" s="54">
        <v>13.695110442</v>
      </c>
      <c r="BK59" s="49">
        <v>1016.3578303419999</v>
      </c>
      <c r="BL59" s="104"/>
    </row>
    <row r="60" spans="1:64" ht="12.75">
      <c r="A60" s="11"/>
      <c r="B60" s="24" t="s">
        <v>174</v>
      </c>
      <c r="C60" s="71">
        <v>0</v>
      </c>
      <c r="D60" s="53">
        <v>375.029877893</v>
      </c>
      <c r="E60" s="45">
        <v>0</v>
      </c>
      <c r="F60" s="45">
        <v>0</v>
      </c>
      <c r="G60" s="54">
        <v>0</v>
      </c>
      <c r="H60" s="71">
        <v>3.691445275</v>
      </c>
      <c r="I60" s="45">
        <v>39.123984944</v>
      </c>
      <c r="J60" s="45">
        <v>0</v>
      </c>
      <c r="K60" s="45">
        <v>0</v>
      </c>
      <c r="L60" s="54">
        <v>246.011116502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1.0707509489999998</v>
      </c>
      <c r="S60" s="45">
        <v>0</v>
      </c>
      <c r="T60" s="45">
        <v>0</v>
      </c>
      <c r="U60" s="45">
        <v>0</v>
      </c>
      <c r="V60" s="54">
        <v>0.321364786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0.001554322</v>
      </c>
      <c r="AC60" s="45">
        <v>0</v>
      </c>
      <c r="AD60" s="45">
        <v>0</v>
      </c>
      <c r="AE60" s="45">
        <v>0</v>
      </c>
      <c r="AF60" s="54">
        <v>0.085877427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5.196842219</v>
      </c>
      <c r="AW60" s="45">
        <v>45.074393541999996</v>
      </c>
      <c r="AX60" s="45">
        <v>8.112791353</v>
      </c>
      <c r="AY60" s="45">
        <v>0</v>
      </c>
      <c r="AZ60" s="54">
        <v>186.827125457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1.3193294749999998</v>
      </c>
      <c r="BG60" s="53">
        <v>2.137627066</v>
      </c>
      <c r="BH60" s="45">
        <v>0</v>
      </c>
      <c r="BI60" s="45">
        <v>0</v>
      </c>
      <c r="BJ60" s="54">
        <v>2.6802961479999996</v>
      </c>
      <c r="BK60" s="49">
        <v>916.6843773579999</v>
      </c>
      <c r="BL60" s="104"/>
    </row>
    <row r="61" spans="1:65" ht="12.75">
      <c r="A61" s="36"/>
      <c r="B61" s="37" t="s">
        <v>81</v>
      </c>
      <c r="C61" s="80">
        <f aca="true" t="shared" si="5" ref="C61:AH61">SUM(C52:C60)</f>
        <v>0</v>
      </c>
      <c r="D61" s="80">
        <f t="shared" si="5"/>
        <v>1405.485591867</v>
      </c>
      <c r="E61" s="80">
        <f t="shared" si="5"/>
        <v>0</v>
      </c>
      <c r="F61" s="80">
        <f t="shared" si="5"/>
        <v>0</v>
      </c>
      <c r="G61" s="80">
        <f t="shared" si="5"/>
        <v>0</v>
      </c>
      <c r="H61" s="80">
        <f t="shared" si="5"/>
        <v>65.25666560800002</v>
      </c>
      <c r="I61" s="80">
        <f t="shared" si="5"/>
        <v>5712.386279397587</v>
      </c>
      <c r="J61" s="80">
        <f t="shared" si="5"/>
        <v>185.49953217400002</v>
      </c>
      <c r="K61" s="80">
        <f t="shared" si="5"/>
        <v>6.679323941</v>
      </c>
      <c r="L61" s="80">
        <f t="shared" si="5"/>
        <v>1946.070737044</v>
      </c>
      <c r="M61" s="80">
        <f t="shared" si="5"/>
        <v>0</v>
      </c>
      <c r="N61" s="80">
        <f t="shared" si="5"/>
        <v>0</v>
      </c>
      <c r="O61" s="80">
        <f t="shared" si="5"/>
        <v>0</v>
      </c>
      <c r="P61" s="80">
        <f t="shared" si="5"/>
        <v>0</v>
      </c>
      <c r="Q61" s="80">
        <f t="shared" si="5"/>
        <v>0</v>
      </c>
      <c r="R61" s="80">
        <f t="shared" si="5"/>
        <v>23.501814319000005</v>
      </c>
      <c r="S61" s="80">
        <f t="shared" si="5"/>
        <v>22.734121669</v>
      </c>
      <c r="T61" s="80">
        <f t="shared" si="5"/>
        <v>10.172055081</v>
      </c>
      <c r="U61" s="80">
        <f t="shared" si="5"/>
        <v>0</v>
      </c>
      <c r="V61" s="80">
        <f t="shared" si="5"/>
        <v>239.59071694000005</v>
      </c>
      <c r="W61" s="80">
        <f t="shared" si="5"/>
        <v>0</v>
      </c>
      <c r="X61" s="80">
        <f t="shared" si="5"/>
        <v>0</v>
      </c>
      <c r="Y61" s="80">
        <f t="shared" si="5"/>
        <v>0</v>
      </c>
      <c r="Z61" s="80">
        <f t="shared" si="5"/>
        <v>0</v>
      </c>
      <c r="AA61" s="80">
        <f t="shared" si="5"/>
        <v>0</v>
      </c>
      <c r="AB61" s="80">
        <f t="shared" si="5"/>
        <v>0.049500278999999994</v>
      </c>
      <c r="AC61" s="80">
        <f t="shared" si="5"/>
        <v>0.0021785</v>
      </c>
      <c r="AD61" s="80">
        <f t="shared" si="5"/>
        <v>0</v>
      </c>
      <c r="AE61" s="80">
        <f t="shared" si="5"/>
        <v>0</v>
      </c>
      <c r="AF61" s="80">
        <f t="shared" si="5"/>
        <v>0.314486539</v>
      </c>
      <c r="AG61" s="80">
        <f t="shared" si="5"/>
        <v>0</v>
      </c>
      <c r="AH61" s="80">
        <f t="shared" si="5"/>
        <v>0</v>
      </c>
      <c r="AI61" s="80">
        <f aca="true" t="shared" si="6" ref="AI61:BJ61">SUM(AI52:AI60)</f>
        <v>0</v>
      </c>
      <c r="AJ61" s="80">
        <f t="shared" si="6"/>
        <v>0</v>
      </c>
      <c r="AK61" s="80">
        <f t="shared" si="6"/>
        <v>0</v>
      </c>
      <c r="AL61" s="80">
        <f t="shared" si="6"/>
        <v>0.041306221</v>
      </c>
      <c r="AM61" s="80">
        <f t="shared" si="6"/>
        <v>0</v>
      </c>
      <c r="AN61" s="80">
        <f t="shared" si="6"/>
        <v>0</v>
      </c>
      <c r="AO61" s="80">
        <f t="shared" si="6"/>
        <v>0</v>
      </c>
      <c r="AP61" s="80">
        <f t="shared" si="6"/>
        <v>0.004946968</v>
      </c>
      <c r="AQ61" s="80">
        <f t="shared" si="6"/>
        <v>0</v>
      </c>
      <c r="AR61" s="80">
        <f t="shared" si="6"/>
        <v>0</v>
      </c>
      <c r="AS61" s="80">
        <f t="shared" si="6"/>
        <v>0</v>
      </c>
      <c r="AT61" s="80">
        <f t="shared" si="6"/>
        <v>0</v>
      </c>
      <c r="AU61" s="80">
        <f t="shared" si="6"/>
        <v>0</v>
      </c>
      <c r="AV61" s="80">
        <f t="shared" si="6"/>
        <v>325.686322025</v>
      </c>
      <c r="AW61" s="80">
        <f t="shared" si="6"/>
        <v>2024.3472482860002</v>
      </c>
      <c r="AX61" s="80">
        <f t="shared" si="6"/>
        <v>27.241212155</v>
      </c>
      <c r="AY61" s="80">
        <f t="shared" si="6"/>
        <v>0</v>
      </c>
      <c r="AZ61" s="80">
        <f t="shared" si="6"/>
        <v>2912.4279970300004</v>
      </c>
      <c r="BA61" s="80">
        <f t="shared" si="6"/>
        <v>0</v>
      </c>
      <c r="BB61" s="80">
        <f t="shared" si="6"/>
        <v>0</v>
      </c>
      <c r="BC61" s="80">
        <f t="shared" si="6"/>
        <v>0</v>
      </c>
      <c r="BD61" s="80">
        <f t="shared" si="6"/>
        <v>0</v>
      </c>
      <c r="BE61" s="80">
        <f t="shared" si="6"/>
        <v>0</v>
      </c>
      <c r="BF61" s="80">
        <f t="shared" si="6"/>
        <v>105.943896739</v>
      </c>
      <c r="BG61" s="80">
        <f t="shared" si="6"/>
        <v>217.75689899099996</v>
      </c>
      <c r="BH61" s="80">
        <f t="shared" si="6"/>
        <v>64.98798379899999</v>
      </c>
      <c r="BI61" s="80">
        <f t="shared" si="6"/>
        <v>0</v>
      </c>
      <c r="BJ61" s="80">
        <f t="shared" si="6"/>
        <v>317.437089928</v>
      </c>
      <c r="BK61" s="66">
        <f>SUM(BK52:BK60)</f>
        <v>15613.617905500585</v>
      </c>
      <c r="BL61" s="104"/>
      <c r="BM61" s="104"/>
    </row>
    <row r="62" spans="1:64" ht="12.75">
      <c r="A62" s="36"/>
      <c r="B62" s="38" t="s">
        <v>71</v>
      </c>
      <c r="C62" s="66">
        <f aca="true" t="shared" si="7" ref="C62:AH62">+C61+C44+C15+C11</f>
        <v>0</v>
      </c>
      <c r="D62" s="72">
        <f t="shared" si="7"/>
        <v>2884.4451112059996</v>
      </c>
      <c r="E62" s="72">
        <f t="shared" si="7"/>
        <v>0</v>
      </c>
      <c r="F62" s="72">
        <f t="shared" si="7"/>
        <v>0</v>
      </c>
      <c r="G62" s="73">
        <f t="shared" si="7"/>
        <v>0</v>
      </c>
      <c r="H62" s="66">
        <f t="shared" si="7"/>
        <v>167.01719140800003</v>
      </c>
      <c r="I62" s="72">
        <f t="shared" si="7"/>
        <v>17698.200781457585</v>
      </c>
      <c r="J62" s="72">
        <f t="shared" si="7"/>
        <v>969.5064625319999</v>
      </c>
      <c r="K62" s="72">
        <f t="shared" si="7"/>
        <v>6.679323941</v>
      </c>
      <c r="L62" s="73">
        <f t="shared" si="7"/>
        <v>3740.509651652</v>
      </c>
      <c r="M62" s="66">
        <f t="shared" si="7"/>
        <v>0</v>
      </c>
      <c r="N62" s="72">
        <f t="shared" si="7"/>
        <v>0</v>
      </c>
      <c r="O62" s="72">
        <f t="shared" si="7"/>
        <v>0</v>
      </c>
      <c r="P62" s="72">
        <f t="shared" si="7"/>
        <v>0</v>
      </c>
      <c r="Q62" s="73">
        <f t="shared" si="7"/>
        <v>0</v>
      </c>
      <c r="R62" s="66">
        <f t="shared" si="7"/>
        <v>63.677672498999996</v>
      </c>
      <c r="S62" s="72">
        <f t="shared" si="7"/>
        <v>200.88443019800002</v>
      </c>
      <c r="T62" s="72">
        <f t="shared" si="7"/>
        <v>137.107299334</v>
      </c>
      <c r="U62" s="72">
        <f t="shared" si="7"/>
        <v>0</v>
      </c>
      <c r="V62" s="73">
        <f t="shared" si="7"/>
        <v>363.94982439</v>
      </c>
      <c r="W62" s="66">
        <f t="shared" si="7"/>
        <v>0</v>
      </c>
      <c r="X62" s="66">
        <f t="shared" si="7"/>
        <v>0</v>
      </c>
      <c r="Y62" s="66">
        <f t="shared" si="7"/>
        <v>0</v>
      </c>
      <c r="Z62" s="66">
        <f t="shared" si="7"/>
        <v>0</v>
      </c>
      <c r="AA62" s="66">
        <f t="shared" si="7"/>
        <v>0</v>
      </c>
      <c r="AB62" s="66">
        <f t="shared" si="7"/>
        <v>0.09828919</v>
      </c>
      <c r="AC62" s="72">
        <f t="shared" si="7"/>
        <v>0.047503145000000004</v>
      </c>
      <c r="AD62" s="72">
        <f t="shared" si="7"/>
        <v>0</v>
      </c>
      <c r="AE62" s="72">
        <f t="shared" si="7"/>
        <v>0</v>
      </c>
      <c r="AF62" s="73">
        <f t="shared" si="7"/>
        <v>0.314486539</v>
      </c>
      <c r="AG62" s="66">
        <f t="shared" si="7"/>
        <v>0</v>
      </c>
      <c r="AH62" s="72">
        <f t="shared" si="7"/>
        <v>0</v>
      </c>
      <c r="AI62" s="72">
        <f aca="true" t="shared" si="8" ref="AI62:BK62">+AI61+AI44+AI15+AI11</f>
        <v>0</v>
      </c>
      <c r="AJ62" s="72">
        <f t="shared" si="8"/>
        <v>0</v>
      </c>
      <c r="AK62" s="73">
        <f t="shared" si="8"/>
        <v>0</v>
      </c>
      <c r="AL62" s="66">
        <f t="shared" si="8"/>
        <v>0.053775898999999995</v>
      </c>
      <c r="AM62" s="72">
        <f t="shared" si="8"/>
        <v>0</v>
      </c>
      <c r="AN62" s="72">
        <f t="shared" si="8"/>
        <v>0</v>
      </c>
      <c r="AO62" s="72">
        <f t="shared" si="8"/>
        <v>0</v>
      </c>
      <c r="AP62" s="73">
        <f t="shared" si="8"/>
        <v>0.004946968</v>
      </c>
      <c r="AQ62" s="66">
        <f t="shared" si="8"/>
        <v>0</v>
      </c>
      <c r="AR62" s="72">
        <f t="shared" si="8"/>
        <v>0.075300621</v>
      </c>
      <c r="AS62" s="72">
        <f t="shared" si="8"/>
        <v>0</v>
      </c>
      <c r="AT62" s="72">
        <f t="shared" si="8"/>
        <v>0</v>
      </c>
      <c r="AU62" s="73">
        <f t="shared" si="8"/>
        <v>0</v>
      </c>
      <c r="AV62" s="66">
        <f t="shared" si="8"/>
        <v>430.598817335</v>
      </c>
      <c r="AW62" s="72">
        <f t="shared" si="8"/>
        <v>5000.2237872900005</v>
      </c>
      <c r="AX62" s="72">
        <f t="shared" si="8"/>
        <v>59.202385969999995</v>
      </c>
      <c r="AY62" s="72">
        <f t="shared" si="8"/>
        <v>0</v>
      </c>
      <c r="AZ62" s="73">
        <f t="shared" si="8"/>
        <v>4537.18088144</v>
      </c>
      <c r="BA62" s="66">
        <f t="shared" si="8"/>
        <v>0</v>
      </c>
      <c r="BB62" s="72">
        <f t="shared" si="8"/>
        <v>0</v>
      </c>
      <c r="BC62" s="72">
        <f t="shared" si="8"/>
        <v>0</v>
      </c>
      <c r="BD62" s="72">
        <f t="shared" si="8"/>
        <v>0</v>
      </c>
      <c r="BE62" s="73">
        <f t="shared" si="8"/>
        <v>0</v>
      </c>
      <c r="BF62" s="66">
        <f t="shared" si="8"/>
        <v>140.868820912</v>
      </c>
      <c r="BG62" s="72">
        <f t="shared" si="8"/>
        <v>330.0389809949999</v>
      </c>
      <c r="BH62" s="72">
        <f t="shared" si="8"/>
        <v>86.58031630299999</v>
      </c>
      <c r="BI62" s="72">
        <f t="shared" si="8"/>
        <v>0</v>
      </c>
      <c r="BJ62" s="73">
        <f t="shared" si="8"/>
        <v>481.677619602</v>
      </c>
      <c r="BK62" s="66">
        <f t="shared" si="8"/>
        <v>37298.94366082659</v>
      </c>
      <c r="BL62" s="104"/>
    </row>
    <row r="63" spans="1:64" ht="3.75" customHeight="1">
      <c r="A63" s="11"/>
      <c r="B63" s="20"/>
      <c r="C63" s="138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40"/>
      <c r="BL63" s="104"/>
    </row>
    <row r="64" spans="1:64" ht="3.75" customHeight="1">
      <c r="A64" s="11"/>
      <c r="B64" s="20"/>
      <c r="C64" s="25"/>
      <c r="D64" s="33"/>
      <c r="E64" s="26"/>
      <c r="F64" s="26"/>
      <c r="G64" s="26"/>
      <c r="H64" s="26"/>
      <c r="I64" s="26"/>
      <c r="J64" s="26"/>
      <c r="K64" s="26"/>
      <c r="L64" s="26"/>
      <c r="M64" s="26"/>
      <c r="N64" s="3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33"/>
      <c r="AS64" s="26"/>
      <c r="AT64" s="26"/>
      <c r="AU64" s="26"/>
      <c r="AV64" s="26"/>
      <c r="AW64" s="26"/>
      <c r="AX64" s="26"/>
      <c r="AY64" s="26"/>
      <c r="AZ64" s="26"/>
      <c r="BA64" s="26"/>
      <c r="BB64" s="33"/>
      <c r="BC64" s="26"/>
      <c r="BD64" s="26"/>
      <c r="BE64" s="26"/>
      <c r="BF64" s="26"/>
      <c r="BG64" s="33"/>
      <c r="BH64" s="26"/>
      <c r="BI64" s="26"/>
      <c r="BJ64" s="26"/>
      <c r="BK64" s="29"/>
      <c r="BL64" s="104"/>
    </row>
    <row r="65" spans="1:64" ht="12.75">
      <c r="A65" s="11" t="s">
        <v>1</v>
      </c>
      <c r="B65" s="17" t="s">
        <v>7</v>
      </c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40"/>
      <c r="BL65" s="104"/>
    </row>
    <row r="66" spans="1:254" s="4" customFormat="1" ht="12.75">
      <c r="A66" s="11" t="s">
        <v>67</v>
      </c>
      <c r="B66" s="24" t="s">
        <v>2</v>
      </c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5"/>
      <c r="BL66" s="104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2.75">
      <c r="A67" s="11"/>
      <c r="B67" s="24" t="s">
        <v>175</v>
      </c>
      <c r="C67" s="75">
        <v>0</v>
      </c>
      <c r="D67" s="53">
        <v>0.922624712</v>
      </c>
      <c r="E67" s="76">
        <v>0</v>
      </c>
      <c r="F67" s="76">
        <v>0</v>
      </c>
      <c r="G67" s="77">
        <v>0</v>
      </c>
      <c r="H67" s="75">
        <v>606.71784317</v>
      </c>
      <c r="I67" s="76">
        <v>0.36475716</v>
      </c>
      <c r="J67" s="76">
        <v>0</v>
      </c>
      <c r="K67" s="76">
        <v>0</v>
      </c>
      <c r="L67" s="77">
        <v>43.599555767000005</v>
      </c>
      <c r="M67" s="67">
        <v>0</v>
      </c>
      <c r="N67" s="68">
        <v>0</v>
      </c>
      <c r="O67" s="67">
        <v>0</v>
      </c>
      <c r="P67" s="67">
        <v>0</v>
      </c>
      <c r="Q67" s="67">
        <v>0</v>
      </c>
      <c r="R67" s="75">
        <v>344.608863053</v>
      </c>
      <c r="S67" s="76">
        <v>0.004774094</v>
      </c>
      <c r="T67" s="76">
        <v>0</v>
      </c>
      <c r="U67" s="76">
        <v>0</v>
      </c>
      <c r="V67" s="77">
        <v>9.568928349</v>
      </c>
      <c r="W67" s="75">
        <v>0</v>
      </c>
      <c r="X67" s="76">
        <v>0</v>
      </c>
      <c r="Y67" s="76">
        <v>0</v>
      </c>
      <c r="Z67" s="76">
        <v>0</v>
      </c>
      <c r="AA67" s="77">
        <v>0</v>
      </c>
      <c r="AB67" s="75">
        <v>2.245684598</v>
      </c>
      <c r="AC67" s="76">
        <v>0</v>
      </c>
      <c r="AD67" s="76">
        <v>0</v>
      </c>
      <c r="AE67" s="76">
        <v>0</v>
      </c>
      <c r="AF67" s="77">
        <v>0.039317831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75">
        <v>0.950096515</v>
      </c>
      <c r="AM67" s="76">
        <v>0</v>
      </c>
      <c r="AN67" s="76">
        <v>0</v>
      </c>
      <c r="AO67" s="76">
        <v>0</v>
      </c>
      <c r="AP67" s="77">
        <v>0.0017329869999999999</v>
      </c>
      <c r="AQ67" s="75">
        <v>0</v>
      </c>
      <c r="AR67" s="78">
        <v>0</v>
      </c>
      <c r="AS67" s="76">
        <v>0</v>
      </c>
      <c r="AT67" s="76">
        <v>0</v>
      </c>
      <c r="AU67" s="77">
        <v>0</v>
      </c>
      <c r="AV67" s="75">
        <v>3240.8153297759995</v>
      </c>
      <c r="AW67" s="76">
        <v>12.475615821</v>
      </c>
      <c r="AX67" s="76">
        <v>1.7859539</v>
      </c>
      <c r="AY67" s="76">
        <v>0</v>
      </c>
      <c r="AZ67" s="77">
        <v>641.294892524</v>
      </c>
      <c r="BA67" s="75">
        <v>0</v>
      </c>
      <c r="BB67" s="78">
        <v>0</v>
      </c>
      <c r="BC67" s="76">
        <v>0</v>
      </c>
      <c r="BD67" s="76">
        <v>0</v>
      </c>
      <c r="BE67" s="77">
        <v>0</v>
      </c>
      <c r="BF67" s="75">
        <v>1330.718144574</v>
      </c>
      <c r="BG67" s="78">
        <v>3.735590482</v>
      </c>
      <c r="BH67" s="76">
        <v>0</v>
      </c>
      <c r="BI67" s="76">
        <v>0</v>
      </c>
      <c r="BJ67" s="77">
        <v>147.803229746</v>
      </c>
      <c r="BK67" s="93">
        <v>6387.652935059</v>
      </c>
      <c r="BL67" s="104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2.75">
      <c r="A68" s="36"/>
      <c r="B68" s="37" t="s">
        <v>76</v>
      </c>
      <c r="C68" s="50">
        <f>SUM(C67)</f>
        <v>0</v>
      </c>
      <c r="D68" s="70">
        <f>SUM(D67)</f>
        <v>0.922624712</v>
      </c>
      <c r="E68" s="70">
        <f aca="true" t="shared" si="9" ref="E68:BJ68">SUM(E67)</f>
        <v>0</v>
      </c>
      <c r="F68" s="70">
        <f t="shared" si="9"/>
        <v>0</v>
      </c>
      <c r="G68" s="69">
        <f t="shared" si="9"/>
        <v>0</v>
      </c>
      <c r="H68" s="50">
        <f t="shared" si="9"/>
        <v>606.71784317</v>
      </c>
      <c r="I68" s="70">
        <f t="shared" si="9"/>
        <v>0.36475716</v>
      </c>
      <c r="J68" s="70">
        <f t="shared" si="9"/>
        <v>0</v>
      </c>
      <c r="K68" s="70">
        <f t="shared" si="9"/>
        <v>0</v>
      </c>
      <c r="L68" s="69">
        <f t="shared" si="9"/>
        <v>43.599555767000005</v>
      </c>
      <c r="M68" s="51">
        <f t="shared" si="9"/>
        <v>0</v>
      </c>
      <c r="N68" s="51">
        <f t="shared" si="9"/>
        <v>0</v>
      </c>
      <c r="O68" s="51">
        <f t="shared" si="9"/>
        <v>0</v>
      </c>
      <c r="P68" s="51">
        <f t="shared" si="9"/>
        <v>0</v>
      </c>
      <c r="Q68" s="74">
        <f t="shared" si="9"/>
        <v>0</v>
      </c>
      <c r="R68" s="50">
        <f t="shared" si="9"/>
        <v>344.608863053</v>
      </c>
      <c r="S68" s="70">
        <f t="shared" si="9"/>
        <v>0.004774094</v>
      </c>
      <c r="T68" s="70">
        <f t="shared" si="9"/>
        <v>0</v>
      </c>
      <c r="U68" s="70">
        <f t="shared" si="9"/>
        <v>0</v>
      </c>
      <c r="V68" s="69">
        <f t="shared" si="9"/>
        <v>9.568928349</v>
      </c>
      <c r="W68" s="50">
        <f t="shared" si="9"/>
        <v>0</v>
      </c>
      <c r="X68" s="70">
        <f t="shared" si="9"/>
        <v>0</v>
      </c>
      <c r="Y68" s="70">
        <f t="shared" si="9"/>
        <v>0</v>
      </c>
      <c r="Z68" s="70">
        <f t="shared" si="9"/>
        <v>0</v>
      </c>
      <c r="AA68" s="69">
        <f t="shared" si="9"/>
        <v>0</v>
      </c>
      <c r="AB68" s="50">
        <f t="shared" si="9"/>
        <v>2.245684598</v>
      </c>
      <c r="AC68" s="70">
        <f t="shared" si="9"/>
        <v>0</v>
      </c>
      <c r="AD68" s="70">
        <f t="shared" si="9"/>
        <v>0</v>
      </c>
      <c r="AE68" s="70">
        <f t="shared" si="9"/>
        <v>0</v>
      </c>
      <c r="AF68" s="69">
        <f t="shared" si="9"/>
        <v>0.039317831</v>
      </c>
      <c r="AG68" s="51">
        <f t="shared" si="9"/>
        <v>0</v>
      </c>
      <c r="AH68" s="51">
        <f t="shared" si="9"/>
        <v>0</v>
      </c>
      <c r="AI68" s="51">
        <f t="shared" si="9"/>
        <v>0</v>
      </c>
      <c r="AJ68" s="51">
        <f t="shared" si="9"/>
        <v>0</v>
      </c>
      <c r="AK68" s="74">
        <f t="shared" si="9"/>
        <v>0</v>
      </c>
      <c r="AL68" s="50">
        <f t="shared" si="9"/>
        <v>0.950096515</v>
      </c>
      <c r="AM68" s="70">
        <f t="shared" si="9"/>
        <v>0</v>
      </c>
      <c r="AN68" s="70">
        <f t="shared" si="9"/>
        <v>0</v>
      </c>
      <c r="AO68" s="70">
        <f t="shared" si="9"/>
        <v>0</v>
      </c>
      <c r="AP68" s="69">
        <f t="shared" si="9"/>
        <v>0.0017329869999999999</v>
      </c>
      <c r="AQ68" s="50">
        <f t="shared" si="9"/>
        <v>0</v>
      </c>
      <c r="AR68" s="70">
        <f t="shared" si="9"/>
        <v>0</v>
      </c>
      <c r="AS68" s="70">
        <f t="shared" si="9"/>
        <v>0</v>
      </c>
      <c r="AT68" s="70">
        <f t="shared" si="9"/>
        <v>0</v>
      </c>
      <c r="AU68" s="69">
        <f t="shared" si="9"/>
        <v>0</v>
      </c>
      <c r="AV68" s="50">
        <f t="shared" si="9"/>
        <v>3240.8153297759995</v>
      </c>
      <c r="AW68" s="70">
        <f t="shared" si="9"/>
        <v>12.475615821</v>
      </c>
      <c r="AX68" s="70">
        <f t="shared" si="9"/>
        <v>1.7859539</v>
      </c>
      <c r="AY68" s="70">
        <f t="shared" si="9"/>
        <v>0</v>
      </c>
      <c r="AZ68" s="69">
        <f t="shared" si="9"/>
        <v>641.294892524</v>
      </c>
      <c r="BA68" s="50">
        <f t="shared" si="9"/>
        <v>0</v>
      </c>
      <c r="BB68" s="70">
        <f t="shared" si="9"/>
        <v>0</v>
      </c>
      <c r="BC68" s="70">
        <f t="shared" si="9"/>
        <v>0</v>
      </c>
      <c r="BD68" s="70">
        <f t="shared" si="9"/>
        <v>0</v>
      </c>
      <c r="BE68" s="69">
        <f t="shared" si="9"/>
        <v>0</v>
      </c>
      <c r="BF68" s="50">
        <f t="shared" si="9"/>
        <v>1330.718144574</v>
      </c>
      <c r="BG68" s="70">
        <f t="shared" si="9"/>
        <v>3.735590482</v>
      </c>
      <c r="BH68" s="70">
        <f t="shared" si="9"/>
        <v>0</v>
      </c>
      <c r="BI68" s="70">
        <f t="shared" si="9"/>
        <v>0</v>
      </c>
      <c r="BJ68" s="69">
        <f t="shared" si="9"/>
        <v>147.803229746</v>
      </c>
      <c r="BK68" s="52">
        <f>SUM(BK67:BK67)</f>
        <v>6387.652935059</v>
      </c>
      <c r="BL68" s="104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64" ht="12.75">
      <c r="A69" s="11" t="s">
        <v>68</v>
      </c>
      <c r="B69" s="18" t="s">
        <v>15</v>
      </c>
      <c r="C69" s="124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6"/>
      <c r="BL69" s="104"/>
    </row>
    <row r="70" spans="1:64" ht="12.75">
      <c r="A70" s="11"/>
      <c r="B70" s="24" t="s">
        <v>131</v>
      </c>
      <c r="C70" s="71">
        <v>0</v>
      </c>
      <c r="D70" s="53">
        <v>0</v>
      </c>
      <c r="E70" s="45">
        <v>0</v>
      </c>
      <c r="F70" s="45">
        <v>0</v>
      </c>
      <c r="G70" s="54">
        <v>0</v>
      </c>
      <c r="H70" s="71">
        <v>0.127308945</v>
      </c>
      <c r="I70" s="45">
        <v>0</v>
      </c>
      <c r="J70" s="45">
        <v>0</v>
      </c>
      <c r="K70" s="45">
        <v>0</v>
      </c>
      <c r="L70" s="54">
        <v>0.421896086</v>
      </c>
      <c r="M70" s="71">
        <v>0</v>
      </c>
      <c r="N70" s="53">
        <v>0</v>
      </c>
      <c r="O70" s="45">
        <v>0</v>
      </c>
      <c r="P70" s="45">
        <v>0</v>
      </c>
      <c r="Q70" s="54">
        <v>0</v>
      </c>
      <c r="R70" s="71">
        <v>0.032960848</v>
      </c>
      <c r="S70" s="45">
        <v>0</v>
      </c>
      <c r="T70" s="45">
        <v>0</v>
      </c>
      <c r="U70" s="45">
        <v>0</v>
      </c>
      <c r="V70" s="54">
        <v>0</v>
      </c>
      <c r="W70" s="71">
        <v>0</v>
      </c>
      <c r="X70" s="45">
        <v>0</v>
      </c>
      <c r="Y70" s="45">
        <v>0</v>
      </c>
      <c r="Z70" s="45">
        <v>0</v>
      </c>
      <c r="AA70" s="54">
        <v>0</v>
      </c>
      <c r="AB70" s="71">
        <v>0</v>
      </c>
      <c r="AC70" s="45">
        <v>0</v>
      </c>
      <c r="AD70" s="45">
        <v>0</v>
      </c>
      <c r="AE70" s="45">
        <v>0</v>
      </c>
      <c r="AF70" s="54">
        <v>0</v>
      </c>
      <c r="AG70" s="71">
        <v>0</v>
      </c>
      <c r="AH70" s="45">
        <v>0</v>
      </c>
      <c r="AI70" s="45">
        <v>0</v>
      </c>
      <c r="AJ70" s="45">
        <v>0</v>
      </c>
      <c r="AK70" s="54">
        <v>0</v>
      </c>
      <c r="AL70" s="71">
        <v>0</v>
      </c>
      <c r="AM70" s="45">
        <v>0</v>
      </c>
      <c r="AN70" s="45">
        <v>0</v>
      </c>
      <c r="AO70" s="45">
        <v>0</v>
      </c>
      <c r="AP70" s="54">
        <v>0</v>
      </c>
      <c r="AQ70" s="71">
        <v>0</v>
      </c>
      <c r="AR70" s="53">
        <v>0</v>
      </c>
      <c r="AS70" s="45">
        <v>0</v>
      </c>
      <c r="AT70" s="45">
        <v>0</v>
      </c>
      <c r="AU70" s="54">
        <v>0</v>
      </c>
      <c r="AV70" s="71">
        <v>3.65278783</v>
      </c>
      <c r="AW70" s="45">
        <v>1.5840311109999998</v>
      </c>
      <c r="AX70" s="45">
        <v>0</v>
      </c>
      <c r="AY70" s="45">
        <v>0</v>
      </c>
      <c r="AZ70" s="54">
        <v>26.248678953000002</v>
      </c>
      <c r="BA70" s="71">
        <v>0</v>
      </c>
      <c r="BB70" s="53">
        <v>0</v>
      </c>
      <c r="BC70" s="45">
        <v>0</v>
      </c>
      <c r="BD70" s="45">
        <v>0</v>
      </c>
      <c r="BE70" s="54">
        <v>0</v>
      </c>
      <c r="BF70" s="71">
        <v>0.5370698230000001</v>
      </c>
      <c r="BG70" s="53">
        <v>0</v>
      </c>
      <c r="BH70" s="45">
        <v>0</v>
      </c>
      <c r="BI70" s="45">
        <v>0</v>
      </c>
      <c r="BJ70" s="54">
        <v>1.212751499</v>
      </c>
      <c r="BK70" s="49">
        <v>33.817485095</v>
      </c>
      <c r="BL70" s="104"/>
    </row>
    <row r="71" spans="1:64" ht="12.75">
      <c r="A71" s="11"/>
      <c r="B71" s="24" t="s">
        <v>132</v>
      </c>
      <c r="C71" s="71">
        <v>0</v>
      </c>
      <c r="D71" s="53">
        <v>22.0272258</v>
      </c>
      <c r="E71" s="45">
        <v>0</v>
      </c>
      <c r="F71" s="45">
        <v>0</v>
      </c>
      <c r="G71" s="54">
        <v>0</v>
      </c>
      <c r="H71" s="71">
        <v>8.365149568</v>
      </c>
      <c r="I71" s="45">
        <v>14.250816329</v>
      </c>
      <c r="J71" s="45">
        <v>0</v>
      </c>
      <c r="K71" s="45">
        <v>0</v>
      </c>
      <c r="L71" s="54">
        <v>19.132813456</v>
      </c>
      <c r="M71" s="71">
        <v>0</v>
      </c>
      <c r="N71" s="53">
        <v>0</v>
      </c>
      <c r="O71" s="45">
        <v>0</v>
      </c>
      <c r="P71" s="45">
        <v>0</v>
      </c>
      <c r="Q71" s="54">
        <v>0</v>
      </c>
      <c r="R71" s="71">
        <v>2.91007004</v>
      </c>
      <c r="S71" s="45">
        <v>22.335523534</v>
      </c>
      <c r="T71" s="45">
        <v>0</v>
      </c>
      <c r="U71" s="45">
        <v>0</v>
      </c>
      <c r="V71" s="54">
        <v>4.490496749000001</v>
      </c>
      <c r="W71" s="71">
        <v>0</v>
      </c>
      <c r="X71" s="45">
        <v>0</v>
      </c>
      <c r="Y71" s="45">
        <v>0</v>
      </c>
      <c r="Z71" s="45">
        <v>0</v>
      </c>
      <c r="AA71" s="54">
        <v>0</v>
      </c>
      <c r="AB71" s="71">
        <v>0</v>
      </c>
      <c r="AC71" s="45">
        <v>0</v>
      </c>
      <c r="AD71" s="45">
        <v>0</v>
      </c>
      <c r="AE71" s="45">
        <v>0</v>
      </c>
      <c r="AF71" s="54">
        <v>0</v>
      </c>
      <c r="AG71" s="71">
        <v>0</v>
      </c>
      <c r="AH71" s="45">
        <v>0</v>
      </c>
      <c r="AI71" s="45">
        <v>0</v>
      </c>
      <c r="AJ71" s="45">
        <v>0</v>
      </c>
      <c r="AK71" s="54">
        <v>0</v>
      </c>
      <c r="AL71" s="71">
        <v>0</v>
      </c>
      <c r="AM71" s="45">
        <v>0</v>
      </c>
      <c r="AN71" s="45">
        <v>0</v>
      </c>
      <c r="AO71" s="45">
        <v>0</v>
      </c>
      <c r="AP71" s="54">
        <v>0</v>
      </c>
      <c r="AQ71" s="71">
        <v>0</v>
      </c>
      <c r="AR71" s="53">
        <v>0</v>
      </c>
      <c r="AS71" s="45">
        <v>0</v>
      </c>
      <c r="AT71" s="45">
        <v>0</v>
      </c>
      <c r="AU71" s="54">
        <v>0</v>
      </c>
      <c r="AV71" s="71">
        <v>77.58076460999999</v>
      </c>
      <c r="AW71" s="45">
        <v>91.707698963</v>
      </c>
      <c r="AX71" s="45">
        <v>0</v>
      </c>
      <c r="AY71" s="45">
        <v>0</v>
      </c>
      <c r="AZ71" s="54">
        <v>265.434151523</v>
      </c>
      <c r="BA71" s="71">
        <v>0</v>
      </c>
      <c r="BB71" s="53">
        <v>0</v>
      </c>
      <c r="BC71" s="45">
        <v>0</v>
      </c>
      <c r="BD71" s="45">
        <v>0</v>
      </c>
      <c r="BE71" s="54">
        <v>0</v>
      </c>
      <c r="BF71" s="71">
        <v>35.333305148</v>
      </c>
      <c r="BG71" s="53">
        <v>3.88237113</v>
      </c>
      <c r="BH71" s="45">
        <v>0</v>
      </c>
      <c r="BI71" s="45">
        <v>0</v>
      </c>
      <c r="BJ71" s="54">
        <v>57.015479145</v>
      </c>
      <c r="BK71" s="49">
        <v>624.4658659950001</v>
      </c>
      <c r="BL71" s="104"/>
    </row>
    <row r="72" spans="1:64" ht="12.75">
      <c r="A72" s="11"/>
      <c r="B72" s="24" t="s">
        <v>133</v>
      </c>
      <c r="C72" s="71">
        <v>0</v>
      </c>
      <c r="D72" s="53">
        <v>0</v>
      </c>
      <c r="E72" s="45">
        <v>0</v>
      </c>
      <c r="F72" s="45">
        <v>0</v>
      </c>
      <c r="G72" s="54">
        <v>0</v>
      </c>
      <c r="H72" s="71">
        <v>1.898274394</v>
      </c>
      <c r="I72" s="45">
        <v>0.047694524</v>
      </c>
      <c r="J72" s="45">
        <v>0</v>
      </c>
      <c r="K72" s="45">
        <v>0</v>
      </c>
      <c r="L72" s="54">
        <v>2.595956735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0.452413761</v>
      </c>
      <c r="S72" s="45">
        <v>0</v>
      </c>
      <c r="T72" s="45">
        <v>0</v>
      </c>
      <c r="U72" s="45">
        <v>0</v>
      </c>
      <c r="V72" s="54">
        <v>0.692853425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</v>
      </c>
      <c r="AC72" s="45">
        <v>0</v>
      </c>
      <c r="AD72" s="45">
        <v>0</v>
      </c>
      <c r="AE72" s="45">
        <v>0</v>
      </c>
      <c r="AF72" s="54">
        <v>0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0.001072242</v>
      </c>
      <c r="AM72" s="45">
        <v>0</v>
      </c>
      <c r="AN72" s="45">
        <v>0</v>
      </c>
      <c r="AO72" s="45">
        <v>0</v>
      </c>
      <c r="AP72" s="54">
        <v>0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11.453738910000002</v>
      </c>
      <c r="AW72" s="45">
        <v>7.761484340999999</v>
      </c>
      <c r="AX72" s="45">
        <v>0</v>
      </c>
      <c r="AY72" s="45">
        <v>0</v>
      </c>
      <c r="AZ72" s="54">
        <v>49.97070038599999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3.351680454</v>
      </c>
      <c r="BG72" s="53">
        <v>1.0991672300000002</v>
      </c>
      <c r="BH72" s="45">
        <v>0</v>
      </c>
      <c r="BI72" s="45">
        <v>0</v>
      </c>
      <c r="BJ72" s="54">
        <v>5.363576719</v>
      </c>
      <c r="BK72" s="49">
        <v>84.688613121</v>
      </c>
      <c r="BL72" s="104"/>
    </row>
    <row r="73" spans="1:64" ht="12.75">
      <c r="A73" s="11"/>
      <c r="B73" s="99" t="s">
        <v>134</v>
      </c>
      <c r="C73" s="71">
        <v>0</v>
      </c>
      <c r="D73" s="53">
        <v>57.270557763</v>
      </c>
      <c r="E73" s="45">
        <v>0</v>
      </c>
      <c r="F73" s="45">
        <v>0</v>
      </c>
      <c r="G73" s="54">
        <v>0</v>
      </c>
      <c r="H73" s="71">
        <v>7.1217363449999995</v>
      </c>
      <c r="I73" s="45">
        <v>302.915401988</v>
      </c>
      <c r="J73" s="45">
        <v>10.019091461</v>
      </c>
      <c r="K73" s="45">
        <v>0</v>
      </c>
      <c r="L73" s="54">
        <v>243.86744094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1.8638077569999998</v>
      </c>
      <c r="S73" s="45">
        <v>9.714241571999999</v>
      </c>
      <c r="T73" s="45">
        <v>0</v>
      </c>
      <c r="U73" s="45">
        <v>0</v>
      </c>
      <c r="V73" s="54">
        <v>16.888364709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</v>
      </c>
      <c r="AC73" s="45">
        <v>0</v>
      </c>
      <c r="AD73" s="45">
        <v>0</v>
      </c>
      <c r="AE73" s="45">
        <v>0</v>
      </c>
      <c r="AF73" s="54">
        <v>0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10.940559977000001</v>
      </c>
      <c r="AW73" s="45">
        <v>137.321459827</v>
      </c>
      <c r="AX73" s="45">
        <v>0</v>
      </c>
      <c r="AY73" s="45">
        <v>0</v>
      </c>
      <c r="AZ73" s="54">
        <v>252.523303345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2.403626881</v>
      </c>
      <c r="BG73" s="53">
        <v>45.059734208</v>
      </c>
      <c r="BH73" s="45">
        <v>0</v>
      </c>
      <c r="BI73" s="45">
        <v>0</v>
      </c>
      <c r="BJ73" s="54">
        <v>34.019813144</v>
      </c>
      <c r="BK73" s="49">
        <v>1131.9291399170002</v>
      </c>
      <c r="BL73" s="104"/>
    </row>
    <row r="74" spans="1:64" ht="12.75">
      <c r="A74" s="11"/>
      <c r="B74" s="24" t="s">
        <v>135</v>
      </c>
      <c r="C74" s="71">
        <v>0</v>
      </c>
      <c r="D74" s="53">
        <v>0.778068521</v>
      </c>
      <c r="E74" s="45">
        <v>0</v>
      </c>
      <c r="F74" s="45">
        <v>0</v>
      </c>
      <c r="G74" s="54">
        <v>0</v>
      </c>
      <c r="H74" s="71">
        <v>8.137259525000001</v>
      </c>
      <c r="I74" s="45">
        <v>9.606519781</v>
      </c>
      <c r="J74" s="45">
        <v>0</v>
      </c>
      <c r="K74" s="45">
        <v>0</v>
      </c>
      <c r="L74" s="54">
        <v>42.720959983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2.273807318</v>
      </c>
      <c r="S74" s="45">
        <v>2.833463665</v>
      </c>
      <c r="T74" s="45">
        <v>0</v>
      </c>
      <c r="U74" s="45">
        <v>0</v>
      </c>
      <c r="V74" s="54">
        <v>10.532593818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0.0010628389999999999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0.0011306959999999998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133.27907451800002</v>
      </c>
      <c r="AW74" s="45">
        <v>176.250143348</v>
      </c>
      <c r="AX74" s="45">
        <v>0</v>
      </c>
      <c r="AY74" s="45">
        <v>0</v>
      </c>
      <c r="AZ74" s="54">
        <v>571.4488786000001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42.851408629999995</v>
      </c>
      <c r="BG74" s="53">
        <v>29.464679780999997</v>
      </c>
      <c r="BH74" s="45">
        <v>0</v>
      </c>
      <c r="BI74" s="45">
        <v>0</v>
      </c>
      <c r="BJ74" s="54">
        <v>159.346202439</v>
      </c>
      <c r="BK74" s="49">
        <v>1189.5252534620001</v>
      </c>
      <c r="BL74" s="104"/>
    </row>
    <row r="75" spans="1:64" ht="12.75">
      <c r="A75" s="11"/>
      <c r="B75" s="24" t="s">
        <v>136</v>
      </c>
      <c r="C75" s="71">
        <v>0</v>
      </c>
      <c r="D75" s="53">
        <v>3.017208387</v>
      </c>
      <c r="E75" s="45">
        <v>0</v>
      </c>
      <c r="F75" s="45">
        <v>0</v>
      </c>
      <c r="G75" s="54">
        <v>0</v>
      </c>
      <c r="H75" s="71">
        <v>19.583592062</v>
      </c>
      <c r="I75" s="45">
        <v>5.749838016999999</v>
      </c>
      <c r="J75" s="45">
        <v>0</v>
      </c>
      <c r="K75" s="45">
        <v>0</v>
      </c>
      <c r="L75" s="54">
        <v>8.924900688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6.8247569089999995</v>
      </c>
      <c r="S75" s="45">
        <v>0</v>
      </c>
      <c r="T75" s="45">
        <v>0</v>
      </c>
      <c r="U75" s="45">
        <v>0</v>
      </c>
      <c r="V75" s="54">
        <v>1.50807816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0.003910557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0.045090252000000004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25.038665646000002</v>
      </c>
      <c r="AW75" s="45">
        <v>5.4315307950000005</v>
      </c>
      <c r="AX75" s="45">
        <v>0</v>
      </c>
      <c r="AY75" s="45">
        <v>0</v>
      </c>
      <c r="AZ75" s="54">
        <v>17.180187883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9.336749814000001</v>
      </c>
      <c r="BG75" s="53">
        <v>0.055787191</v>
      </c>
      <c r="BH75" s="45">
        <v>0</v>
      </c>
      <c r="BI75" s="45">
        <v>0</v>
      </c>
      <c r="BJ75" s="54">
        <v>3.06450182</v>
      </c>
      <c r="BK75" s="49">
        <v>105.764798181</v>
      </c>
      <c r="BL75" s="104"/>
    </row>
    <row r="76" spans="1:64" ht="12.75">
      <c r="A76" s="11"/>
      <c r="B76" s="24" t="s">
        <v>137</v>
      </c>
      <c r="C76" s="71">
        <v>0</v>
      </c>
      <c r="D76" s="53">
        <v>9.768409143000001</v>
      </c>
      <c r="E76" s="45">
        <v>0</v>
      </c>
      <c r="F76" s="45">
        <v>0</v>
      </c>
      <c r="G76" s="54">
        <v>0</v>
      </c>
      <c r="H76" s="71">
        <v>102.39735897199999</v>
      </c>
      <c r="I76" s="45">
        <v>49.079313661</v>
      </c>
      <c r="J76" s="45">
        <v>0</v>
      </c>
      <c r="K76" s="45">
        <v>0</v>
      </c>
      <c r="L76" s="54">
        <v>194.01350153699997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28.310060008999997</v>
      </c>
      <c r="S76" s="45">
        <v>2.754582483</v>
      </c>
      <c r="T76" s="45">
        <v>0</v>
      </c>
      <c r="U76" s="45">
        <v>0</v>
      </c>
      <c r="V76" s="54">
        <v>13.489454158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0.325379665</v>
      </c>
      <c r="AC76" s="45">
        <v>0</v>
      </c>
      <c r="AD76" s="45">
        <v>0</v>
      </c>
      <c r="AE76" s="45">
        <v>0</v>
      </c>
      <c r="AF76" s="54">
        <v>0.092123637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0.125406191</v>
      </c>
      <c r="AM76" s="45">
        <v>0</v>
      </c>
      <c r="AN76" s="45">
        <v>0</v>
      </c>
      <c r="AO76" s="45">
        <v>0</v>
      </c>
      <c r="AP76" s="54">
        <v>0.08355512600000001</v>
      </c>
      <c r="AQ76" s="71">
        <v>0</v>
      </c>
      <c r="AR76" s="53">
        <v>0.244270323</v>
      </c>
      <c r="AS76" s="45">
        <v>0</v>
      </c>
      <c r="AT76" s="45">
        <v>0</v>
      </c>
      <c r="AU76" s="54">
        <v>0</v>
      </c>
      <c r="AV76" s="71">
        <v>1185.528290206</v>
      </c>
      <c r="AW76" s="45">
        <v>211.354732991</v>
      </c>
      <c r="AX76" s="45">
        <v>0</v>
      </c>
      <c r="AY76" s="45">
        <v>0</v>
      </c>
      <c r="AZ76" s="54">
        <v>1132.244903219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283.448658819</v>
      </c>
      <c r="BG76" s="53">
        <v>23.633387811</v>
      </c>
      <c r="BH76" s="45">
        <v>0</v>
      </c>
      <c r="BI76" s="45">
        <v>0</v>
      </c>
      <c r="BJ76" s="54">
        <v>145.938698774</v>
      </c>
      <c r="BK76" s="49">
        <v>3382.8320867250004</v>
      </c>
      <c r="BL76" s="104"/>
    </row>
    <row r="77" spans="1:64" ht="12.75">
      <c r="A77" s="11"/>
      <c r="B77" s="24" t="s">
        <v>138</v>
      </c>
      <c r="C77" s="71">
        <v>0</v>
      </c>
      <c r="D77" s="53">
        <v>25.317105582</v>
      </c>
      <c r="E77" s="45">
        <v>0</v>
      </c>
      <c r="F77" s="45">
        <v>0</v>
      </c>
      <c r="G77" s="54">
        <v>0</v>
      </c>
      <c r="H77" s="71">
        <v>165.83944535399996</v>
      </c>
      <c r="I77" s="45">
        <v>152.750652241</v>
      </c>
      <c r="J77" s="45">
        <v>0</v>
      </c>
      <c r="K77" s="45">
        <v>0</v>
      </c>
      <c r="L77" s="54">
        <v>381.95151489599994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51.296601435</v>
      </c>
      <c r="S77" s="45">
        <v>58.111642774</v>
      </c>
      <c r="T77" s="45">
        <v>0</v>
      </c>
      <c r="U77" s="45">
        <v>0</v>
      </c>
      <c r="V77" s="54">
        <v>31.059446315000002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0.45518487899999993</v>
      </c>
      <c r="AC77" s="45">
        <v>0</v>
      </c>
      <c r="AD77" s="45">
        <v>0</v>
      </c>
      <c r="AE77" s="45">
        <v>0</v>
      </c>
      <c r="AF77" s="54">
        <v>0.04547098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0.287182707</v>
      </c>
      <c r="AM77" s="45">
        <v>0</v>
      </c>
      <c r="AN77" s="45">
        <v>0</v>
      </c>
      <c r="AO77" s="45">
        <v>0</v>
      </c>
      <c r="AP77" s="54">
        <v>0.024217579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1533.225969978</v>
      </c>
      <c r="AW77" s="45">
        <v>279.558629197</v>
      </c>
      <c r="AX77" s="45">
        <v>0</v>
      </c>
      <c r="AY77" s="45">
        <v>0</v>
      </c>
      <c r="AZ77" s="54">
        <v>2130.47644912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505.03853034200006</v>
      </c>
      <c r="BG77" s="53">
        <v>46.452113385</v>
      </c>
      <c r="BH77" s="45">
        <v>0</v>
      </c>
      <c r="BI77" s="45">
        <v>0</v>
      </c>
      <c r="BJ77" s="54">
        <v>288.489048589</v>
      </c>
      <c r="BK77" s="49">
        <v>5650.379205353</v>
      </c>
      <c r="BL77" s="104"/>
    </row>
    <row r="78" spans="1:64" ht="12.75">
      <c r="A78" s="11"/>
      <c r="B78" s="24" t="s">
        <v>139</v>
      </c>
      <c r="C78" s="71">
        <v>0</v>
      </c>
      <c r="D78" s="53">
        <v>139.764157453</v>
      </c>
      <c r="E78" s="45">
        <v>0</v>
      </c>
      <c r="F78" s="45">
        <v>0</v>
      </c>
      <c r="G78" s="54">
        <v>0</v>
      </c>
      <c r="H78" s="71">
        <v>4.804057942</v>
      </c>
      <c r="I78" s="45">
        <v>16.171691011</v>
      </c>
      <c r="J78" s="45">
        <v>0</v>
      </c>
      <c r="K78" s="45">
        <v>0</v>
      </c>
      <c r="L78" s="54">
        <v>132.297193149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1.991690261</v>
      </c>
      <c r="S78" s="45">
        <v>4.064878489</v>
      </c>
      <c r="T78" s="45">
        <v>0</v>
      </c>
      <c r="U78" s="45">
        <v>0</v>
      </c>
      <c r="V78" s="54">
        <v>1.637133729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0.014677042999999999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0.002682495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62.103984487000005</v>
      </c>
      <c r="AW78" s="45">
        <v>48.034143071</v>
      </c>
      <c r="AX78" s="45">
        <v>0</v>
      </c>
      <c r="AY78" s="45">
        <v>0</v>
      </c>
      <c r="AZ78" s="54">
        <v>328.01294873600006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19.80887407</v>
      </c>
      <c r="BG78" s="53">
        <v>10.176603584</v>
      </c>
      <c r="BH78" s="45">
        <v>0</v>
      </c>
      <c r="BI78" s="45">
        <v>0</v>
      </c>
      <c r="BJ78" s="54">
        <v>47.73662208200001</v>
      </c>
      <c r="BK78" s="49">
        <v>816.621337602</v>
      </c>
      <c r="BL78" s="104"/>
    </row>
    <row r="79" spans="1:64" ht="12.75">
      <c r="A79" s="11"/>
      <c r="B79" s="24" t="s">
        <v>140</v>
      </c>
      <c r="C79" s="71">
        <v>0</v>
      </c>
      <c r="D79" s="53">
        <v>30.040635101</v>
      </c>
      <c r="E79" s="45">
        <v>0</v>
      </c>
      <c r="F79" s="45">
        <v>0</v>
      </c>
      <c r="G79" s="54">
        <v>0</v>
      </c>
      <c r="H79" s="71">
        <v>65.233293335</v>
      </c>
      <c r="I79" s="45">
        <v>58.461378519</v>
      </c>
      <c r="J79" s="45">
        <v>0</v>
      </c>
      <c r="K79" s="45">
        <v>0</v>
      </c>
      <c r="L79" s="54">
        <v>157.965187007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19.325096170000002</v>
      </c>
      <c r="S79" s="45">
        <v>0.201310679</v>
      </c>
      <c r="T79" s="45">
        <v>0</v>
      </c>
      <c r="U79" s="45">
        <v>0</v>
      </c>
      <c r="V79" s="54">
        <v>15.720569453000001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0.130076565</v>
      </c>
      <c r="AC79" s="45">
        <v>0</v>
      </c>
      <c r="AD79" s="45">
        <v>0</v>
      </c>
      <c r="AE79" s="45">
        <v>0</v>
      </c>
      <c r="AF79" s="54">
        <v>0.01734076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0.14235572500000002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585.3353632620001</v>
      </c>
      <c r="AW79" s="45">
        <v>129.641376398</v>
      </c>
      <c r="AX79" s="45">
        <v>0</v>
      </c>
      <c r="AY79" s="45">
        <v>0</v>
      </c>
      <c r="AZ79" s="54">
        <v>792.596374493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139.383625919</v>
      </c>
      <c r="BG79" s="53">
        <v>12.683663259</v>
      </c>
      <c r="BH79" s="45">
        <v>0</v>
      </c>
      <c r="BI79" s="45">
        <v>0</v>
      </c>
      <c r="BJ79" s="54">
        <v>77.795881657</v>
      </c>
      <c r="BK79" s="49">
        <v>2084.6735283020002</v>
      </c>
      <c r="BL79" s="104"/>
    </row>
    <row r="80" spans="1:64" ht="12.75">
      <c r="A80" s="11"/>
      <c r="B80" s="24" t="s">
        <v>164</v>
      </c>
      <c r="C80" s="71">
        <v>0</v>
      </c>
      <c r="D80" s="53">
        <v>0.5804435490000001</v>
      </c>
      <c r="E80" s="45">
        <v>0</v>
      </c>
      <c r="F80" s="45">
        <v>0</v>
      </c>
      <c r="G80" s="54">
        <v>0</v>
      </c>
      <c r="H80" s="71">
        <v>5.162740043</v>
      </c>
      <c r="I80" s="45">
        <v>19.649072542</v>
      </c>
      <c r="J80" s="45">
        <v>0</v>
      </c>
      <c r="K80" s="45">
        <v>0</v>
      </c>
      <c r="L80" s="54">
        <v>14.761506719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1.8219717279999998</v>
      </c>
      <c r="S80" s="45">
        <v>0.1134787</v>
      </c>
      <c r="T80" s="45">
        <v>0</v>
      </c>
      <c r="U80" s="45">
        <v>0</v>
      </c>
      <c r="V80" s="54">
        <v>8.151130229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0.009162144</v>
      </c>
      <c r="AC80" s="45">
        <v>0</v>
      </c>
      <c r="AD80" s="45">
        <v>0</v>
      </c>
      <c r="AE80" s="45">
        <v>0</v>
      </c>
      <c r="AF80" s="54">
        <v>0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0.017635005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51.450090984</v>
      </c>
      <c r="AW80" s="45">
        <v>20.299067285</v>
      </c>
      <c r="AX80" s="45">
        <v>0</v>
      </c>
      <c r="AY80" s="45">
        <v>0</v>
      </c>
      <c r="AZ80" s="54">
        <v>85.31327867099999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25.296826707</v>
      </c>
      <c r="BG80" s="53">
        <v>1.566747914</v>
      </c>
      <c r="BH80" s="45">
        <v>0</v>
      </c>
      <c r="BI80" s="45">
        <v>0</v>
      </c>
      <c r="BJ80" s="54">
        <v>27.331801252</v>
      </c>
      <c r="BK80" s="49">
        <v>261.524953472</v>
      </c>
      <c r="BL80" s="104"/>
    </row>
    <row r="81" spans="1:64" ht="12.75">
      <c r="A81" s="11"/>
      <c r="B81" s="24" t="s">
        <v>141</v>
      </c>
      <c r="C81" s="71">
        <v>0</v>
      </c>
      <c r="D81" s="53">
        <v>35.483852275</v>
      </c>
      <c r="E81" s="45">
        <v>0</v>
      </c>
      <c r="F81" s="45">
        <v>0</v>
      </c>
      <c r="G81" s="54">
        <v>0</v>
      </c>
      <c r="H81" s="71">
        <v>337.464937225</v>
      </c>
      <c r="I81" s="45">
        <v>136.882305478</v>
      </c>
      <c r="J81" s="45">
        <v>0</v>
      </c>
      <c r="K81" s="45">
        <v>0</v>
      </c>
      <c r="L81" s="54">
        <v>471.81419927200005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131.970002982</v>
      </c>
      <c r="S81" s="45">
        <v>13.353341761</v>
      </c>
      <c r="T81" s="45">
        <v>0</v>
      </c>
      <c r="U81" s="45">
        <v>0</v>
      </c>
      <c r="V81" s="54">
        <v>45.048903059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1.92265008</v>
      </c>
      <c r="AC81" s="45">
        <v>0</v>
      </c>
      <c r="AD81" s="45">
        <v>0</v>
      </c>
      <c r="AE81" s="45">
        <v>0</v>
      </c>
      <c r="AF81" s="54">
        <v>0.132809562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1.3278782679999999</v>
      </c>
      <c r="AM81" s="45">
        <v>0</v>
      </c>
      <c r="AN81" s="45">
        <v>0</v>
      </c>
      <c r="AO81" s="45">
        <v>0</v>
      </c>
      <c r="AP81" s="54">
        <v>0.018489362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2743.825470117</v>
      </c>
      <c r="AW81" s="45">
        <v>274.327659257</v>
      </c>
      <c r="AX81" s="45">
        <v>0</v>
      </c>
      <c r="AY81" s="45">
        <v>0</v>
      </c>
      <c r="AZ81" s="54">
        <v>1868.059715517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940.184170169</v>
      </c>
      <c r="BG81" s="53">
        <v>39.980224713</v>
      </c>
      <c r="BH81" s="45">
        <v>0</v>
      </c>
      <c r="BI81" s="45">
        <v>0</v>
      </c>
      <c r="BJ81" s="54">
        <v>265.994612221</v>
      </c>
      <c r="BK81" s="49">
        <v>7307.791221318</v>
      </c>
      <c r="BL81" s="104"/>
    </row>
    <row r="82" spans="1:64" ht="12" customHeight="1">
      <c r="A82" s="11"/>
      <c r="B82" s="24" t="s">
        <v>142</v>
      </c>
      <c r="C82" s="71">
        <v>0</v>
      </c>
      <c r="D82" s="53">
        <v>0.894120117</v>
      </c>
      <c r="E82" s="45">
        <v>0</v>
      </c>
      <c r="F82" s="45">
        <v>0</v>
      </c>
      <c r="G82" s="54">
        <v>0</v>
      </c>
      <c r="H82" s="71">
        <v>64.994718078</v>
      </c>
      <c r="I82" s="45">
        <v>1.3663544300000001</v>
      </c>
      <c r="J82" s="45">
        <v>0</v>
      </c>
      <c r="K82" s="45">
        <v>0</v>
      </c>
      <c r="L82" s="54">
        <v>45.258292813999994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28.451512024</v>
      </c>
      <c r="S82" s="45">
        <v>0.001924638</v>
      </c>
      <c r="T82" s="45">
        <v>0</v>
      </c>
      <c r="U82" s="45">
        <v>0</v>
      </c>
      <c r="V82" s="54">
        <v>3.687814671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0.09927891000000001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0.048162669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110.90450932099999</v>
      </c>
      <c r="AW82" s="45">
        <v>5.542361865999999</v>
      </c>
      <c r="AX82" s="45">
        <v>0</v>
      </c>
      <c r="AY82" s="45">
        <v>0</v>
      </c>
      <c r="AZ82" s="54">
        <v>38.172631724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44.543550439</v>
      </c>
      <c r="BG82" s="53">
        <v>0.663336457</v>
      </c>
      <c r="BH82" s="45">
        <v>0</v>
      </c>
      <c r="BI82" s="45">
        <v>0</v>
      </c>
      <c r="BJ82" s="54">
        <v>9.288543947</v>
      </c>
      <c r="BK82" s="49">
        <v>353.917112105</v>
      </c>
      <c r="BL82" s="104"/>
    </row>
    <row r="83" spans="1:64" ht="12" customHeight="1">
      <c r="A83" s="11"/>
      <c r="B83" s="24" t="s">
        <v>161</v>
      </c>
      <c r="C83" s="71">
        <v>0</v>
      </c>
      <c r="D83" s="53">
        <v>0.56915742</v>
      </c>
      <c r="E83" s="45">
        <v>0</v>
      </c>
      <c r="F83" s="45">
        <v>0</v>
      </c>
      <c r="G83" s="54">
        <v>0</v>
      </c>
      <c r="H83" s="71">
        <v>3.920541133</v>
      </c>
      <c r="I83" s="45">
        <v>1.794068532</v>
      </c>
      <c r="J83" s="45">
        <v>0</v>
      </c>
      <c r="K83" s="45">
        <v>0</v>
      </c>
      <c r="L83" s="54">
        <v>6.186670679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1.434759957</v>
      </c>
      <c r="S83" s="45">
        <v>2.220950123</v>
      </c>
      <c r="T83" s="45">
        <v>0</v>
      </c>
      <c r="U83" s="45">
        <v>0</v>
      </c>
      <c r="V83" s="54">
        <v>1.022045308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3.951072233</v>
      </c>
      <c r="AW83" s="45">
        <v>1.212663047</v>
      </c>
      <c r="AX83" s="45">
        <v>0</v>
      </c>
      <c r="AY83" s="45">
        <v>0</v>
      </c>
      <c r="AZ83" s="54">
        <v>5.005076348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1.562496959</v>
      </c>
      <c r="BG83" s="53">
        <v>0.158639018</v>
      </c>
      <c r="BH83" s="45">
        <v>0</v>
      </c>
      <c r="BI83" s="45">
        <v>0</v>
      </c>
      <c r="BJ83" s="54">
        <v>0.40295224500000004</v>
      </c>
      <c r="BK83" s="49">
        <v>29.441093002000002</v>
      </c>
      <c r="BL83" s="104"/>
    </row>
    <row r="84" spans="1:64" ht="12" customHeight="1">
      <c r="A84" s="11"/>
      <c r="B84" s="24" t="s">
        <v>162</v>
      </c>
      <c r="C84" s="71">
        <v>0</v>
      </c>
      <c r="D84" s="53">
        <v>6.732291409</v>
      </c>
      <c r="E84" s="45">
        <v>0</v>
      </c>
      <c r="F84" s="45">
        <v>0</v>
      </c>
      <c r="G84" s="54">
        <v>0</v>
      </c>
      <c r="H84" s="71">
        <v>4.243802123999999</v>
      </c>
      <c r="I84" s="45">
        <v>1.013654085</v>
      </c>
      <c r="J84" s="45">
        <v>0</v>
      </c>
      <c r="K84" s="45">
        <v>0</v>
      </c>
      <c r="L84" s="54">
        <v>16.959159809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1.617974947</v>
      </c>
      <c r="S84" s="45">
        <v>0.203432645</v>
      </c>
      <c r="T84" s="45">
        <v>0</v>
      </c>
      <c r="U84" s="45">
        <v>0</v>
      </c>
      <c r="V84" s="54">
        <v>1.619169721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0.000304319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0.000106341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3.603269642</v>
      </c>
      <c r="AW84" s="45">
        <v>0.808878794</v>
      </c>
      <c r="AX84" s="45">
        <v>0</v>
      </c>
      <c r="AY84" s="45">
        <v>0</v>
      </c>
      <c r="AZ84" s="54">
        <v>11.233945632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1.294494526</v>
      </c>
      <c r="BG84" s="53">
        <v>0.664649496</v>
      </c>
      <c r="BH84" s="45">
        <v>0</v>
      </c>
      <c r="BI84" s="45">
        <v>0</v>
      </c>
      <c r="BJ84" s="54">
        <v>0.822470532</v>
      </c>
      <c r="BK84" s="49">
        <v>50.817604022000005</v>
      </c>
      <c r="BL84" s="104"/>
    </row>
    <row r="85" spans="1:64" ht="12" customHeight="1">
      <c r="A85" s="11"/>
      <c r="B85" s="24" t="s">
        <v>165</v>
      </c>
      <c r="C85" s="71">
        <v>0</v>
      </c>
      <c r="D85" s="53">
        <v>17.646690356</v>
      </c>
      <c r="E85" s="45">
        <v>0</v>
      </c>
      <c r="F85" s="45">
        <v>0</v>
      </c>
      <c r="G85" s="54">
        <v>0</v>
      </c>
      <c r="H85" s="71">
        <v>5.388306963</v>
      </c>
      <c r="I85" s="45">
        <v>17.113214366</v>
      </c>
      <c r="J85" s="45">
        <v>0</v>
      </c>
      <c r="K85" s="45">
        <v>0</v>
      </c>
      <c r="L85" s="54">
        <v>36.092345041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1.329505248</v>
      </c>
      <c r="S85" s="45">
        <v>3.331601766</v>
      </c>
      <c r="T85" s="45">
        <v>0</v>
      </c>
      <c r="U85" s="45">
        <v>0</v>
      </c>
      <c r="V85" s="54">
        <v>4.125125889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3.2842E-05</v>
      </c>
      <c r="AC85" s="45">
        <v>0</v>
      </c>
      <c r="AD85" s="45">
        <v>0</v>
      </c>
      <c r="AE85" s="45">
        <v>0</v>
      </c>
      <c r="AF85" s="54">
        <v>0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0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12.796479477999998</v>
      </c>
      <c r="AW85" s="45">
        <v>2.3556888459999996</v>
      </c>
      <c r="AX85" s="45">
        <v>0</v>
      </c>
      <c r="AY85" s="45">
        <v>0</v>
      </c>
      <c r="AZ85" s="54">
        <v>45.11429579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5.190730897999999</v>
      </c>
      <c r="BG85" s="53">
        <v>0.095454806</v>
      </c>
      <c r="BH85" s="45">
        <v>0</v>
      </c>
      <c r="BI85" s="45">
        <v>0</v>
      </c>
      <c r="BJ85" s="54">
        <v>5.9962654529999995</v>
      </c>
      <c r="BK85" s="49">
        <v>156.575737742</v>
      </c>
      <c r="BL85" s="104"/>
    </row>
    <row r="86" spans="1:64" ht="12.75">
      <c r="A86" s="11"/>
      <c r="B86" s="24" t="s">
        <v>143</v>
      </c>
      <c r="C86" s="71">
        <v>0</v>
      </c>
      <c r="D86" s="53">
        <v>0.772649909</v>
      </c>
      <c r="E86" s="45">
        <v>0</v>
      </c>
      <c r="F86" s="45">
        <v>0</v>
      </c>
      <c r="G86" s="54">
        <v>0</v>
      </c>
      <c r="H86" s="71">
        <v>487.435004665</v>
      </c>
      <c r="I86" s="45">
        <v>24.641626744</v>
      </c>
      <c r="J86" s="45">
        <v>0</v>
      </c>
      <c r="K86" s="45">
        <v>0</v>
      </c>
      <c r="L86" s="54">
        <v>165.739861495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162.374733359</v>
      </c>
      <c r="S86" s="45">
        <v>0.9645599619999999</v>
      </c>
      <c r="T86" s="45">
        <v>0</v>
      </c>
      <c r="U86" s="45">
        <v>0</v>
      </c>
      <c r="V86" s="54">
        <v>30.364903664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2.641739232</v>
      </c>
      <c r="AC86" s="45">
        <v>0</v>
      </c>
      <c r="AD86" s="45">
        <v>0</v>
      </c>
      <c r="AE86" s="45">
        <v>0</v>
      </c>
      <c r="AF86" s="54">
        <v>0.004909625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1.7737019829999998</v>
      </c>
      <c r="AM86" s="45">
        <v>0</v>
      </c>
      <c r="AN86" s="45">
        <v>0</v>
      </c>
      <c r="AO86" s="45">
        <v>0</v>
      </c>
      <c r="AP86" s="54">
        <v>0</v>
      </c>
      <c r="AQ86" s="71">
        <v>0.0031879259999999998</v>
      </c>
      <c r="AR86" s="53">
        <v>0</v>
      </c>
      <c r="AS86" s="45">
        <v>0</v>
      </c>
      <c r="AT86" s="45">
        <v>0</v>
      </c>
      <c r="AU86" s="54">
        <v>0</v>
      </c>
      <c r="AV86" s="71">
        <v>2498.1551249469994</v>
      </c>
      <c r="AW86" s="45">
        <v>92.833038682</v>
      </c>
      <c r="AX86" s="45">
        <v>0</v>
      </c>
      <c r="AY86" s="45">
        <v>0</v>
      </c>
      <c r="AZ86" s="54">
        <v>733.6543467380001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884.6599383579999</v>
      </c>
      <c r="BG86" s="53">
        <v>11.604156306</v>
      </c>
      <c r="BH86" s="45">
        <v>0</v>
      </c>
      <c r="BI86" s="45">
        <v>0</v>
      </c>
      <c r="BJ86" s="54">
        <v>94.50074447200001</v>
      </c>
      <c r="BK86" s="49">
        <v>5192.124228066999</v>
      </c>
      <c r="BL86" s="104"/>
    </row>
    <row r="87" spans="1:64" ht="12.75">
      <c r="A87" s="11"/>
      <c r="B87" s="24" t="s">
        <v>144</v>
      </c>
      <c r="C87" s="71">
        <v>0</v>
      </c>
      <c r="D87" s="53">
        <v>0.768102956</v>
      </c>
      <c r="E87" s="45">
        <v>0</v>
      </c>
      <c r="F87" s="45">
        <v>0</v>
      </c>
      <c r="G87" s="54">
        <v>0</v>
      </c>
      <c r="H87" s="71">
        <v>30.376048567</v>
      </c>
      <c r="I87" s="45">
        <v>2.438454948</v>
      </c>
      <c r="J87" s="45">
        <v>0</v>
      </c>
      <c r="K87" s="45">
        <v>0</v>
      </c>
      <c r="L87" s="54">
        <v>23.12429596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7.481778244</v>
      </c>
      <c r="S87" s="45">
        <v>1.048944997</v>
      </c>
      <c r="T87" s="45">
        <v>0</v>
      </c>
      <c r="U87" s="45">
        <v>0</v>
      </c>
      <c r="V87" s="54">
        <v>2.113188106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0.772355412</v>
      </c>
      <c r="AC87" s="45">
        <v>0</v>
      </c>
      <c r="AD87" s="45">
        <v>0</v>
      </c>
      <c r="AE87" s="45">
        <v>0</v>
      </c>
      <c r="AF87" s="54">
        <v>0.0038540730000000004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0.269330166</v>
      </c>
      <c r="AM87" s="45">
        <v>0</v>
      </c>
      <c r="AN87" s="45">
        <v>0</v>
      </c>
      <c r="AO87" s="45">
        <v>0</v>
      </c>
      <c r="AP87" s="54">
        <v>0.003880635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564.952359301</v>
      </c>
      <c r="AW87" s="45">
        <v>40.23396831499999</v>
      </c>
      <c r="AX87" s="45">
        <v>0</v>
      </c>
      <c r="AY87" s="45">
        <v>0</v>
      </c>
      <c r="AZ87" s="54">
        <v>241.804995078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112.95503690899999</v>
      </c>
      <c r="BG87" s="53">
        <v>3.869333026</v>
      </c>
      <c r="BH87" s="45">
        <v>0.02116797</v>
      </c>
      <c r="BI87" s="45">
        <v>0</v>
      </c>
      <c r="BJ87" s="54">
        <v>29.969973991</v>
      </c>
      <c r="BK87" s="49">
        <v>1062.207068654</v>
      </c>
      <c r="BL87" s="104"/>
    </row>
    <row r="88" spans="1:64" ht="12.75">
      <c r="A88" s="11"/>
      <c r="B88" s="24" t="s">
        <v>145</v>
      </c>
      <c r="C88" s="71">
        <v>0</v>
      </c>
      <c r="D88" s="53">
        <v>32.921431233</v>
      </c>
      <c r="E88" s="45">
        <v>0</v>
      </c>
      <c r="F88" s="45">
        <v>0</v>
      </c>
      <c r="G88" s="54">
        <v>0</v>
      </c>
      <c r="H88" s="71">
        <v>107.485570954</v>
      </c>
      <c r="I88" s="45">
        <v>34.805475707999996</v>
      </c>
      <c r="J88" s="45">
        <v>0</v>
      </c>
      <c r="K88" s="45">
        <v>0</v>
      </c>
      <c r="L88" s="54">
        <v>127.72563458399998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31.453222813</v>
      </c>
      <c r="S88" s="45">
        <v>3.351433151</v>
      </c>
      <c r="T88" s="45">
        <v>0</v>
      </c>
      <c r="U88" s="45">
        <v>0</v>
      </c>
      <c r="V88" s="54">
        <v>5.134360246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0.8429036150000001</v>
      </c>
      <c r="AC88" s="45">
        <v>0</v>
      </c>
      <c r="AD88" s="45">
        <v>0</v>
      </c>
      <c r="AE88" s="45">
        <v>0</v>
      </c>
      <c r="AF88" s="54">
        <v>0.011193566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0.262621001</v>
      </c>
      <c r="AM88" s="45">
        <v>0</v>
      </c>
      <c r="AN88" s="45">
        <v>0</v>
      </c>
      <c r="AO88" s="45">
        <v>0</v>
      </c>
      <c r="AP88" s="54">
        <v>0.027307499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1329.8850912950002</v>
      </c>
      <c r="AW88" s="45">
        <v>82.229204951</v>
      </c>
      <c r="AX88" s="45">
        <v>0.10537846799999999</v>
      </c>
      <c r="AY88" s="45">
        <v>0</v>
      </c>
      <c r="AZ88" s="54">
        <v>600.498195374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298.051161556</v>
      </c>
      <c r="BG88" s="53">
        <v>9.753996362</v>
      </c>
      <c r="BH88" s="45">
        <v>0</v>
      </c>
      <c r="BI88" s="45">
        <v>0</v>
      </c>
      <c r="BJ88" s="54">
        <v>54.023198895</v>
      </c>
      <c r="BK88" s="49">
        <v>2718.567381271</v>
      </c>
      <c r="BL88" s="104"/>
    </row>
    <row r="89" spans="1:64" ht="12.75">
      <c r="A89" s="36"/>
      <c r="B89" s="37" t="s">
        <v>77</v>
      </c>
      <c r="C89" s="79">
        <f>SUM(C70:C88)</f>
        <v>0</v>
      </c>
      <c r="D89" s="79">
        <f>SUM(D70:D88)</f>
        <v>384.3521069740001</v>
      </c>
      <c r="E89" s="79">
        <f aca="true" t="shared" si="10" ref="E89:BJ89">SUM(E70:E88)</f>
        <v>0</v>
      </c>
      <c r="F89" s="79">
        <f t="shared" si="10"/>
        <v>0</v>
      </c>
      <c r="G89" s="79">
        <f t="shared" si="10"/>
        <v>0</v>
      </c>
      <c r="H89" s="79">
        <f t="shared" si="10"/>
        <v>1429.979146194</v>
      </c>
      <c r="I89" s="79">
        <f t="shared" si="10"/>
        <v>848.7375329039999</v>
      </c>
      <c r="J89" s="79">
        <f t="shared" si="10"/>
        <v>10.019091461</v>
      </c>
      <c r="K89" s="79">
        <f t="shared" si="10"/>
        <v>0</v>
      </c>
      <c r="L89" s="79">
        <f t="shared" si="10"/>
        <v>2091.55333085</v>
      </c>
      <c r="M89" s="79">
        <f t="shared" si="10"/>
        <v>0</v>
      </c>
      <c r="N89" s="79">
        <f t="shared" si="10"/>
        <v>0</v>
      </c>
      <c r="O89" s="79">
        <f t="shared" si="10"/>
        <v>0</v>
      </c>
      <c r="P89" s="79">
        <f t="shared" si="10"/>
        <v>0</v>
      </c>
      <c r="Q89" s="79">
        <f t="shared" si="10"/>
        <v>0</v>
      </c>
      <c r="R89" s="79">
        <f t="shared" si="10"/>
        <v>483.21672580999996</v>
      </c>
      <c r="S89" s="79">
        <f t="shared" si="10"/>
        <v>124.605310939</v>
      </c>
      <c r="T89" s="79">
        <f t="shared" si="10"/>
        <v>0</v>
      </c>
      <c r="U89" s="79">
        <f t="shared" si="10"/>
        <v>0</v>
      </c>
      <c r="V89" s="79">
        <f t="shared" si="10"/>
        <v>197.28563140900002</v>
      </c>
      <c r="W89" s="79">
        <f t="shared" si="10"/>
        <v>0</v>
      </c>
      <c r="X89" s="79">
        <f t="shared" si="10"/>
        <v>0</v>
      </c>
      <c r="Y89" s="79">
        <f t="shared" si="10"/>
        <v>0</v>
      </c>
      <c r="Z89" s="79">
        <f t="shared" si="10"/>
        <v>0</v>
      </c>
      <c r="AA89" s="79">
        <f t="shared" si="10"/>
        <v>0</v>
      </c>
      <c r="AB89" s="79">
        <f t="shared" si="10"/>
        <v>7.2187181019999995</v>
      </c>
      <c r="AC89" s="79">
        <f t="shared" si="10"/>
        <v>0</v>
      </c>
      <c r="AD89" s="79">
        <f t="shared" si="10"/>
        <v>0</v>
      </c>
      <c r="AE89" s="79">
        <f t="shared" si="10"/>
        <v>0</v>
      </c>
      <c r="AF89" s="79">
        <f t="shared" si="10"/>
        <v>0.30770220299999995</v>
      </c>
      <c r="AG89" s="79">
        <f t="shared" si="10"/>
        <v>0</v>
      </c>
      <c r="AH89" s="79">
        <f t="shared" si="10"/>
        <v>0</v>
      </c>
      <c r="AI89" s="79">
        <f t="shared" si="10"/>
        <v>0</v>
      </c>
      <c r="AJ89" s="79">
        <f t="shared" si="10"/>
        <v>0</v>
      </c>
      <c r="AK89" s="79">
        <f t="shared" si="10"/>
        <v>0</v>
      </c>
      <c r="AL89" s="79">
        <f t="shared" si="10"/>
        <v>4.304355741</v>
      </c>
      <c r="AM89" s="79">
        <f t="shared" si="10"/>
        <v>0</v>
      </c>
      <c r="AN89" s="79">
        <f t="shared" si="10"/>
        <v>0</v>
      </c>
      <c r="AO89" s="79">
        <f t="shared" si="10"/>
        <v>0</v>
      </c>
      <c r="AP89" s="79">
        <f t="shared" si="10"/>
        <v>0.157450201</v>
      </c>
      <c r="AQ89" s="79">
        <f t="shared" si="10"/>
        <v>0.0031879259999999998</v>
      </c>
      <c r="AR89" s="79">
        <f t="shared" si="10"/>
        <v>0.244270323</v>
      </c>
      <c r="AS89" s="79">
        <f t="shared" si="10"/>
        <v>0</v>
      </c>
      <c r="AT89" s="79">
        <f t="shared" si="10"/>
        <v>0</v>
      </c>
      <c r="AU89" s="79">
        <f t="shared" si="10"/>
        <v>0</v>
      </c>
      <c r="AV89" s="79">
        <f t="shared" si="10"/>
        <v>10947.662666741999</v>
      </c>
      <c r="AW89" s="79">
        <f t="shared" si="10"/>
        <v>1608.4877610850003</v>
      </c>
      <c r="AX89" s="79">
        <f t="shared" si="10"/>
        <v>0.10537846799999999</v>
      </c>
      <c r="AY89" s="79">
        <f t="shared" si="10"/>
        <v>0</v>
      </c>
      <c r="AZ89" s="79">
        <f t="shared" si="10"/>
        <v>9194.993057130003</v>
      </c>
      <c r="BA89" s="79">
        <f t="shared" si="10"/>
        <v>0</v>
      </c>
      <c r="BB89" s="79">
        <f t="shared" si="10"/>
        <v>0</v>
      </c>
      <c r="BC89" s="79">
        <f t="shared" si="10"/>
        <v>0</v>
      </c>
      <c r="BD89" s="79">
        <f t="shared" si="10"/>
        <v>0</v>
      </c>
      <c r="BE89" s="79">
        <f t="shared" si="10"/>
        <v>0</v>
      </c>
      <c r="BF89" s="79">
        <f t="shared" si="10"/>
        <v>3355.2319364209993</v>
      </c>
      <c r="BG89" s="79">
        <f t="shared" si="10"/>
        <v>240.864045677</v>
      </c>
      <c r="BH89" s="79">
        <f t="shared" si="10"/>
        <v>0.02116797</v>
      </c>
      <c r="BI89" s="79">
        <f t="shared" si="10"/>
        <v>0</v>
      </c>
      <c r="BJ89" s="79">
        <f t="shared" si="10"/>
        <v>1308.3131388759998</v>
      </c>
      <c r="BK89" s="100">
        <f>SUM(C89:BJ89)</f>
        <v>32237.663713406004</v>
      </c>
      <c r="BL89" s="104"/>
    </row>
    <row r="90" spans="1:64" ht="12.75">
      <c r="A90" s="36"/>
      <c r="B90" s="38" t="s">
        <v>75</v>
      </c>
      <c r="C90" s="50">
        <f aca="true" t="shared" si="11" ref="C90:AH90">+C89+C68</f>
        <v>0</v>
      </c>
      <c r="D90" s="70">
        <f t="shared" si="11"/>
        <v>385.2747316860001</v>
      </c>
      <c r="E90" s="70">
        <f t="shared" si="11"/>
        <v>0</v>
      </c>
      <c r="F90" s="70">
        <f t="shared" si="11"/>
        <v>0</v>
      </c>
      <c r="G90" s="69">
        <f t="shared" si="11"/>
        <v>0</v>
      </c>
      <c r="H90" s="50">
        <f t="shared" si="11"/>
        <v>2036.6969893639998</v>
      </c>
      <c r="I90" s="70">
        <f t="shared" si="11"/>
        <v>849.1022900639998</v>
      </c>
      <c r="J90" s="70">
        <f t="shared" si="11"/>
        <v>10.019091461</v>
      </c>
      <c r="K90" s="70">
        <f t="shared" si="11"/>
        <v>0</v>
      </c>
      <c r="L90" s="69">
        <f t="shared" si="11"/>
        <v>2135.1528866169997</v>
      </c>
      <c r="M90" s="50">
        <f t="shared" si="11"/>
        <v>0</v>
      </c>
      <c r="N90" s="70">
        <f t="shared" si="11"/>
        <v>0</v>
      </c>
      <c r="O90" s="70">
        <f t="shared" si="11"/>
        <v>0</v>
      </c>
      <c r="P90" s="70">
        <f t="shared" si="11"/>
        <v>0</v>
      </c>
      <c r="Q90" s="69">
        <f t="shared" si="11"/>
        <v>0</v>
      </c>
      <c r="R90" s="50">
        <f t="shared" si="11"/>
        <v>827.8255888629999</v>
      </c>
      <c r="S90" s="70">
        <f t="shared" si="11"/>
        <v>124.610085033</v>
      </c>
      <c r="T90" s="70">
        <f t="shared" si="11"/>
        <v>0</v>
      </c>
      <c r="U90" s="70">
        <f t="shared" si="11"/>
        <v>0</v>
      </c>
      <c r="V90" s="69">
        <f t="shared" si="11"/>
        <v>206.85455975800002</v>
      </c>
      <c r="W90" s="50">
        <f t="shared" si="11"/>
        <v>0</v>
      </c>
      <c r="X90" s="70">
        <f t="shared" si="11"/>
        <v>0</v>
      </c>
      <c r="Y90" s="70">
        <f t="shared" si="11"/>
        <v>0</v>
      </c>
      <c r="Z90" s="70">
        <f t="shared" si="11"/>
        <v>0</v>
      </c>
      <c r="AA90" s="69">
        <f t="shared" si="11"/>
        <v>0</v>
      </c>
      <c r="AB90" s="50">
        <f t="shared" si="11"/>
        <v>9.464402699999999</v>
      </c>
      <c r="AC90" s="70">
        <f t="shared" si="11"/>
        <v>0</v>
      </c>
      <c r="AD90" s="70">
        <f t="shared" si="11"/>
        <v>0</v>
      </c>
      <c r="AE90" s="70">
        <f t="shared" si="11"/>
        <v>0</v>
      </c>
      <c r="AF90" s="69">
        <f t="shared" si="11"/>
        <v>0.3470200339999999</v>
      </c>
      <c r="AG90" s="50">
        <f t="shared" si="11"/>
        <v>0</v>
      </c>
      <c r="AH90" s="70">
        <f t="shared" si="11"/>
        <v>0</v>
      </c>
      <c r="AI90" s="70">
        <f aca="true" t="shared" si="12" ref="AI90:BK90">+AI89+AI68</f>
        <v>0</v>
      </c>
      <c r="AJ90" s="70">
        <f t="shared" si="12"/>
        <v>0</v>
      </c>
      <c r="AK90" s="69">
        <f t="shared" si="12"/>
        <v>0</v>
      </c>
      <c r="AL90" s="50">
        <f t="shared" si="12"/>
        <v>5.254452256</v>
      </c>
      <c r="AM90" s="70">
        <f t="shared" si="12"/>
        <v>0</v>
      </c>
      <c r="AN90" s="70">
        <f t="shared" si="12"/>
        <v>0</v>
      </c>
      <c r="AO90" s="70">
        <f t="shared" si="12"/>
        <v>0</v>
      </c>
      <c r="AP90" s="69">
        <f t="shared" si="12"/>
        <v>0.159183188</v>
      </c>
      <c r="AQ90" s="50">
        <f t="shared" si="12"/>
        <v>0.0031879259999999998</v>
      </c>
      <c r="AR90" s="70">
        <f t="shared" si="12"/>
        <v>0.244270323</v>
      </c>
      <c r="AS90" s="70">
        <f t="shared" si="12"/>
        <v>0</v>
      </c>
      <c r="AT90" s="70">
        <f t="shared" si="12"/>
        <v>0</v>
      </c>
      <c r="AU90" s="69">
        <f t="shared" si="12"/>
        <v>0</v>
      </c>
      <c r="AV90" s="50">
        <f t="shared" si="12"/>
        <v>14188.477996517999</v>
      </c>
      <c r="AW90" s="70">
        <f t="shared" si="12"/>
        <v>1620.9633769060003</v>
      </c>
      <c r="AX90" s="70">
        <f t="shared" si="12"/>
        <v>1.891332368</v>
      </c>
      <c r="AY90" s="70">
        <f t="shared" si="12"/>
        <v>0</v>
      </c>
      <c r="AZ90" s="69">
        <f t="shared" si="12"/>
        <v>9836.287949654003</v>
      </c>
      <c r="BA90" s="50">
        <f t="shared" si="12"/>
        <v>0</v>
      </c>
      <c r="BB90" s="70">
        <f t="shared" si="12"/>
        <v>0</v>
      </c>
      <c r="BC90" s="70">
        <f t="shared" si="12"/>
        <v>0</v>
      </c>
      <c r="BD90" s="70">
        <f t="shared" si="12"/>
        <v>0</v>
      </c>
      <c r="BE90" s="69">
        <f t="shared" si="12"/>
        <v>0</v>
      </c>
      <c r="BF90" s="50">
        <f t="shared" si="12"/>
        <v>4685.950080995</v>
      </c>
      <c r="BG90" s="70">
        <f t="shared" si="12"/>
        <v>244.599636159</v>
      </c>
      <c r="BH90" s="70">
        <f t="shared" si="12"/>
        <v>0.02116797</v>
      </c>
      <c r="BI90" s="70">
        <f t="shared" si="12"/>
        <v>0</v>
      </c>
      <c r="BJ90" s="69">
        <f t="shared" si="12"/>
        <v>1456.1163686219998</v>
      </c>
      <c r="BK90" s="52">
        <f t="shared" si="12"/>
        <v>38625.31664846501</v>
      </c>
      <c r="BL90" s="104"/>
    </row>
    <row r="91" spans="1:64" ht="3" customHeight="1">
      <c r="A91" s="11"/>
      <c r="B91" s="18"/>
      <c r="C91" s="124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6"/>
      <c r="BL91" s="104"/>
    </row>
    <row r="92" spans="1:64" ht="12.75">
      <c r="A92" s="11" t="s">
        <v>16</v>
      </c>
      <c r="B92" s="17" t="s">
        <v>8</v>
      </c>
      <c r="C92" s="124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6"/>
      <c r="BL92" s="104"/>
    </row>
    <row r="93" spans="1:64" ht="12.75">
      <c r="A93" s="11" t="s">
        <v>67</v>
      </c>
      <c r="B93" s="18" t="s">
        <v>17</v>
      </c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6"/>
      <c r="BL93" s="104"/>
    </row>
    <row r="94" spans="1:64" ht="12.75">
      <c r="A94" s="11"/>
      <c r="B94" s="24" t="s">
        <v>156</v>
      </c>
      <c r="C94" s="71">
        <v>0</v>
      </c>
      <c r="D94" s="53">
        <v>93.586640896</v>
      </c>
      <c r="E94" s="45">
        <v>0</v>
      </c>
      <c r="F94" s="45">
        <v>0</v>
      </c>
      <c r="G94" s="54">
        <v>0</v>
      </c>
      <c r="H94" s="71">
        <v>67.367275545</v>
      </c>
      <c r="I94" s="45">
        <v>73.89808209600001</v>
      </c>
      <c r="J94" s="45">
        <v>0.023923837</v>
      </c>
      <c r="K94" s="45">
        <v>0</v>
      </c>
      <c r="L94" s="54">
        <v>230.38706917300001</v>
      </c>
      <c r="M94" s="71">
        <v>0</v>
      </c>
      <c r="N94" s="53">
        <v>0</v>
      </c>
      <c r="O94" s="45">
        <v>0</v>
      </c>
      <c r="P94" s="45">
        <v>0</v>
      </c>
      <c r="Q94" s="54">
        <v>0</v>
      </c>
      <c r="R94" s="71">
        <v>20.430497627999998</v>
      </c>
      <c r="S94" s="45">
        <v>0.826436906</v>
      </c>
      <c r="T94" s="45">
        <v>0</v>
      </c>
      <c r="U94" s="45">
        <v>0</v>
      </c>
      <c r="V94" s="54">
        <v>21.682515658</v>
      </c>
      <c r="W94" s="71">
        <v>0</v>
      </c>
      <c r="X94" s="45">
        <v>0</v>
      </c>
      <c r="Y94" s="45">
        <v>0</v>
      </c>
      <c r="Z94" s="45">
        <v>0</v>
      </c>
      <c r="AA94" s="54">
        <v>0</v>
      </c>
      <c r="AB94" s="71">
        <v>0.21767545900000002</v>
      </c>
      <c r="AC94" s="45">
        <v>0</v>
      </c>
      <c r="AD94" s="45">
        <v>0</v>
      </c>
      <c r="AE94" s="45">
        <v>0</v>
      </c>
      <c r="AF94" s="54">
        <v>0.937159974</v>
      </c>
      <c r="AG94" s="71">
        <v>0</v>
      </c>
      <c r="AH94" s="45">
        <v>0</v>
      </c>
      <c r="AI94" s="45">
        <v>0</v>
      </c>
      <c r="AJ94" s="45">
        <v>0</v>
      </c>
      <c r="AK94" s="54">
        <v>0</v>
      </c>
      <c r="AL94" s="71">
        <v>0.038601966</v>
      </c>
      <c r="AM94" s="45">
        <v>0</v>
      </c>
      <c r="AN94" s="45">
        <v>0</v>
      </c>
      <c r="AO94" s="45">
        <v>0</v>
      </c>
      <c r="AP94" s="54">
        <v>0.066312024</v>
      </c>
      <c r="AQ94" s="71">
        <v>0</v>
      </c>
      <c r="AR94" s="53">
        <v>0.08183793199999999</v>
      </c>
      <c r="AS94" s="45">
        <v>0</v>
      </c>
      <c r="AT94" s="45">
        <v>0</v>
      </c>
      <c r="AU94" s="54">
        <v>0</v>
      </c>
      <c r="AV94" s="71">
        <v>1043.91940447</v>
      </c>
      <c r="AW94" s="45">
        <v>361.725636149</v>
      </c>
      <c r="AX94" s="45">
        <v>0</v>
      </c>
      <c r="AY94" s="45">
        <v>0</v>
      </c>
      <c r="AZ94" s="54">
        <v>3440.6371873695707</v>
      </c>
      <c r="BA94" s="71">
        <v>0</v>
      </c>
      <c r="BB94" s="53">
        <v>0</v>
      </c>
      <c r="BC94" s="45">
        <v>0</v>
      </c>
      <c r="BD94" s="45">
        <v>0</v>
      </c>
      <c r="BE94" s="54">
        <v>0</v>
      </c>
      <c r="BF94" s="71">
        <v>355.39740980100004</v>
      </c>
      <c r="BG94" s="53">
        <v>37.835683645</v>
      </c>
      <c r="BH94" s="45">
        <v>4.892387677</v>
      </c>
      <c r="BI94" s="45">
        <v>0</v>
      </c>
      <c r="BJ94" s="54">
        <v>637.495114668</v>
      </c>
      <c r="BK94" s="61">
        <v>6391.446852873572</v>
      </c>
      <c r="BL94" s="104"/>
    </row>
    <row r="95" spans="1:64" ht="12.75">
      <c r="A95" s="36"/>
      <c r="B95" s="38" t="s">
        <v>74</v>
      </c>
      <c r="C95" s="50">
        <f aca="true" t="shared" si="13" ref="C95:AH95">SUM(C94:C94)</f>
        <v>0</v>
      </c>
      <c r="D95" s="70">
        <f t="shared" si="13"/>
        <v>93.586640896</v>
      </c>
      <c r="E95" s="70">
        <f t="shared" si="13"/>
        <v>0</v>
      </c>
      <c r="F95" s="70">
        <f t="shared" si="13"/>
        <v>0</v>
      </c>
      <c r="G95" s="69">
        <f t="shared" si="13"/>
        <v>0</v>
      </c>
      <c r="H95" s="50">
        <f t="shared" si="13"/>
        <v>67.367275545</v>
      </c>
      <c r="I95" s="70">
        <f t="shared" si="13"/>
        <v>73.89808209600001</v>
      </c>
      <c r="J95" s="70">
        <f t="shared" si="13"/>
        <v>0.023923837</v>
      </c>
      <c r="K95" s="70">
        <f t="shared" si="13"/>
        <v>0</v>
      </c>
      <c r="L95" s="69">
        <f t="shared" si="13"/>
        <v>230.38706917300001</v>
      </c>
      <c r="M95" s="50">
        <f t="shared" si="13"/>
        <v>0</v>
      </c>
      <c r="N95" s="70">
        <f t="shared" si="13"/>
        <v>0</v>
      </c>
      <c r="O95" s="70">
        <f t="shared" si="13"/>
        <v>0</v>
      </c>
      <c r="P95" s="70">
        <f t="shared" si="13"/>
        <v>0</v>
      </c>
      <c r="Q95" s="69">
        <f t="shared" si="13"/>
        <v>0</v>
      </c>
      <c r="R95" s="50">
        <f t="shared" si="13"/>
        <v>20.430497627999998</v>
      </c>
      <c r="S95" s="70">
        <f t="shared" si="13"/>
        <v>0.826436906</v>
      </c>
      <c r="T95" s="70">
        <f t="shared" si="13"/>
        <v>0</v>
      </c>
      <c r="U95" s="70">
        <f t="shared" si="13"/>
        <v>0</v>
      </c>
      <c r="V95" s="69">
        <f t="shared" si="13"/>
        <v>21.682515658</v>
      </c>
      <c r="W95" s="50">
        <f t="shared" si="13"/>
        <v>0</v>
      </c>
      <c r="X95" s="70">
        <f t="shared" si="13"/>
        <v>0</v>
      </c>
      <c r="Y95" s="70">
        <f t="shared" si="13"/>
        <v>0</v>
      </c>
      <c r="Z95" s="70">
        <f t="shared" si="13"/>
        <v>0</v>
      </c>
      <c r="AA95" s="69">
        <f t="shared" si="13"/>
        <v>0</v>
      </c>
      <c r="AB95" s="50">
        <f t="shared" si="13"/>
        <v>0.21767545900000002</v>
      </c>
      <c r="AC95" s="70">
        <f t="shared" si="13"/>
        <v>0</v>
      </c>
      <c r="AD95" s="70">
        <f t="shared" si="13"/>
        <v>0</v>
      </c>
      <c r="AE95" s="70">
        <f t="shared" si="13"/>
        <v>0</v>
      </c>
      <c r="AF95" s="69">
        <f t="shared" si="13"/>
        <v>0.937159974</v>
      </c>
      <c r="AG95" s="50">
        <f t="shared" si="13"/>
        <v>0</v>
      </c>
      <c r="AH95" s="70">
        <f t="shared" si="13"/>
        <v>0</v>
      </c>
      <c r="AI95" s="70">
        <f aca="true" t="shared" si="14" ref="AI95:BJ95">SUM(AI94:AI94)</f>
        <v>0</v>
      </c>
      <c r="AJ95" s="70">
        <f t="shared" si="14"/>
        <v>0</v>
      </c>
      <c r="AK95" s="69">
        <f t="shared" si="14"/>
        <v>0</v>
      </c>
      <c r="AL95" s="50">
        <f t="shared" si="14"/>
        <v>0.038601966</v>
      </c>
      <c r="AM95" s="70">
        <f t="shared" si="14"/>
        <v>0</v>
      </c>
      <c r="AN95" s="70">
        <f t="shared" si="14"/>
        <v>0</v>
      </c>
      <c r="AO95" s="70">
        <f t="shared" si="14"/>
        <v>0</v>
      </c>
      <c r="AP95" s="69">
        <f t="shared" si="14"/>
        <v>0.066312024</v>
      </c>
      <c r="AQ95" s="50">
        <f t="shared" si="14"/>
        <v>0</v>
      </c>
      <c r="AR95" s="70">
        <f>SUM(AR94:AR94)</f>
        <v>0.08183793199999999</v>
      </c>
      <c r="AS95" s="70">
        <f t="shared" si="14"/>
        <v>0</v>
      </c>
      <c r="AT95" s="70">
        <f t="shared" si="14"/>
        <v>0</v>
      </c>
      <c r="AU95" s="69">
        <f t="shared" si="14"/>
        <v>0</v>
      </c>
      <c r="AV95" s="50">
        <f t="shared" si="14"/>
        <v>1043.91940447</v>
      </c>
      <c r="AW95" s="70">
        <f t="shared" si="14"/>
        <v>361.725636149</v>
      </c>
      <c r="AX95" s="70">
        <f t="shared" si="14"/>
        <v>0</v>
      </c>
      <c r="AY95" s="70">
        <f t="shared" si="14"/>
        <v>0</v>
      </c>
      <c r="AZ95" s="69">
        <f t="shared" si="14"/>
        <v>3440.6371873695707</v>
      </c>
      <c r="BA95" s="50">
        <f t="shared" si="14"/>
        <v>0</v>
      </c>
      <c r="BB95" s="70">
        <f t="shared" si="14"/>
        <v>0</v>
      </c>
      <c r="BC95" s="70">
        <f t="shared" si="14"/>
        <v>0</v>
      </c>
      <c r="BD95" s="70">
        <f t="shared" si="14"/>
        <v>0</v>
      </c>
      <c r="BE95" s="69">
        <f t="shared" si="14"/>
        <v>0</v>
      </c>
      <c r="BF95" s="50">
        <f t="shared" si="14"/>
        <v>355.39740980100004</v>
      </c>
      <c r="BG95" s="70">
        <f t="shared" si="14"/>
        <v>37.835683645</v>
      </c>
      <c r="BH95" s="70">
        <f t="shared" si="14"/>
        <v>4.892387677</v>
      </c>
      <c r="BI95" s="70">
        <f t="shared" si="14"/>
        <v>0</v>
      </c>
      <c r="BJ95" s="69">
        <f t="shared" si="14"/>
        <v>637.495114668</v>
      </c>
      <c r="BK95" s="97">
        <f>SUM(BK94:BK94)</f>
        <v>6391.446852873572</v>
      </c>
      <c r="BL95" s="104"/>
    </row>
    <row r="96" spans="1:64" ht="2.25" customHeight="1">
      <c r="A96" s="11"/>
      <c r="B96" s="18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6"/>
      <c r="BL96" s="104"/>
    </row>
    <row r="97" spans="1:64" ht="12.75">
      <c r="A97" s="11" t="s">
        <v>4</v>
      </c>
      <c r="B97" s="17" t="s">
        <v>9</v>
      </c>
      <c r="C97" s="124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6"/>
      <c r="BL97" s="104"/>
    </row>
    <row r="98" spans="1:64" ht="12.75">
      <c r="A98" s="11" t="s">
        <v>67</v>
      </c>
      <c r="B98" s="18" t="s">
        <v>18</v>
      </c>
      <c r="C98" s="124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6"/>
      <c r="BL98" s="104"/>
    </row>
    <row r="99" spans="1:64" ht="12.75">
      <c r="A99" s="11"/>
      <c r="B99" s="19" t="s">
        <v>31</v>
      </c>
      <c r="C99" s="57"/>
      <c r="D99" s="58"/>
      <c r="E99" s="59"/>
      <c r="F99" s="59"/>
      <c r="G99" s="60"/>
      <c r="H99" s="57"/>
      <c r="I99" s="59"/>
      <c r="J99" s="59"/>
      <c r="K99" s="59"/>
      <c r="L99" s="60"/>
      <c r="M99" s="57"/>
      <c r="N99" s="58"/>
      <c r="O99" s="59"/>
      <c r="P99" s="59"/>
      <c r="Q99" s="60"/>
      <c r="R99" s="57"/>
      <c r="S99" s="59"/>
      <c r="T99" s="59"/>
      <c r="U99" s="59"/>
      <c r="V99" s="60"/>
      <c r="W99" s="57"/>
      <c r="X99" s="59"/>
      <c r="Y99" s="59"/>
      <c r="Z99" s="59"/>
      <c r="AA99" s="60"/>
      <c r="AB99" s="57"/>
      <c r="AC99" s="59"/>
      <c r="AD99" s="59"/>
      <c r="AE99" s="59"/>
      <c r="AF99" s="60"/>
      <c r="AG99" s="57"/>
      <c r="AH99" s="59"/>
      <c r="AI99" s="59"/>
      <c r="AJ99" s="59"/>
      <c r="AK99" s="60"/>
      <c r="AL99" s="57"/>
      <c r="AM99" s="59"/>
      <c r="AN99" s="59"/>
      <c r="AO99" s="59"/>
      <c r="AP99" s="60"/>
      <c r="AQ99" s="57"/>
      <c r="AR99" s="58"/>
      <c r="AS99" s="59"/>
      <c r="AT99" s="59"/>
      <c r="AU99" s="60"/>
      <c r="AV99" s="57"/>
      <c r="AW99" s="59"/>
      <c r="AX99" s="59"/>
      <c r="AY99" s="59"/>
      <c r="AZ99" s="60"/>
      <c r="BA99" s="57"/>
      <c r="BB99" s="58"/>
      <c r="BC99" s="59"/>
      <c r="BD99" s="59"/>
      <c r="BE99" s="60"/>
      <c r="BF99" s="57"/>
      <c r="BG99" s="58"/>
      <c r="BH99" s="59"/>
      <c r="BI99" s="59"/>
      <c r="BJ99" s="60"/>
      <c r="BK99" s="61"/>
      <c r="BL99" s="104"/>
    </row>
    <row r="100" spans="1:254" s="39" customFormat="1" ht="12.75">
      <c r="A100" s="36"/>
      <c r="B100" s="37" t="s">
        <v>76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104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64" ht="12.75">
      <c r="A101" s="11" t="s">
        <v>68</v>
      </c>
      <c r="B101" s="18" t="s">
        <v>19</v>
      </c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6"/>
      <c r="BL101" s="104"/>
    </row>
    <row r="102" spans="1:64" ht="12.75">
      <c r="A102" s="11"/>
      <c r="B102" s="109" t="s">
        <v>157</v>
      </c>
      <c r="C102" s="57">
        <v>0</v>
      </c>
      <c r="D102" s="58">
        <v>0</v>
      </c>
      <c r="E102" s="59">
        <v>0</v>
      </c>
      <c r="F102" s="59">
        <v>0</v>
      </c>
      <c r="G102" s="60">
        <v>0</v>
      </c>
      <c r="H102" s="57">
        <v>0</v>
      </c>
      <c r="I102" s="59">
        <v>0</v>
      </c>
      <c r="J102" s="59">
        <v>0</v>
      </c>
      <c r="K102" s="59">
        <v>0</v>
      </c>
      <c r="L102" s="60">
        <v>0</v>
      </c>
      <c r="M102" s="57">
        <v>0</v>
      </c>
      <c r="N102" s="58">
        <v>0</v>
      </c>
      <c r="O102" s="59">
        <v>0</v>
      </c>
      <c r="P102" s="59">
        <v>0</v>
      </c>
      <c r="Q102" s="60">
        <v>0</v>
      </c>
      <c r="R102" s="57">
        <v>0</v>
      </c>
      <c r="S102" s="59">
        <v>0</v>
      </c>
      <c r="T102" s="59">
        <v>0</v>
      </c>
      <c r="U102" s="59">
        <v>0</v>
      </c>
      <c r="V102" s="60">
        <v>0</v>
      </c>
      <c r="W102" s="57">
        <v>0</v>
      </c>
      <c r="X102" s="59">
        <v>0</v>
      </c>
      <c r="Y102" s="59">
        <v>0</v>
      </c>
      <c r="Z102" s="59">
        <v>0</v>
      </c>
      <c r="AA102" s="60">
        <v>0</v>
      </c>
      <c r="AB102" s="57">
        <v>0</v>
      </c>
      <c r="AC102" s="59">
        <v>0</v>
      </c>
      <c r="AD102" s="59">
        <v>0</v>
      </c>
      <c r="AE102" s="59">
        <v>0</v>
      </c>
      <c r="AF102" s="60">
        <v>0</v>
      </c>
      <c r="AG102" s="57">
        <v>0</v>
      </c>
      <c r="AH102" s="59">
        <v>0</v>
      </c>
      <c r="AI102" s="59">
        <v>0</v>
      </c>
      <c r="AJ102" s="59">
        <v>0</v>
      </c>
      <c r="AK102" s="60">
        <v>0</v>
      </c>
      <c r="AL102" s="57">
        <v>0</v>
      </c>
      <c r="AM102" s="59">
        <v>0</v>
      </c>
      <c r="AN102" s="59">
        <v>0</v>
      </c>
      <c r="AO102" s="59">
        <v>0</v>
      </c>
      <c r="AP102" s="60">
        <v>0</v>
      </c>
      <c r="AQ102" s="57">
        <v>0</v>
      </c>
      <c r="AR102" s="58">
        <v>0</v>
      </c>
      <c r="AS102" s="59">
        <v>0</v>
      </c>
      <c r="AT102" s="59">
        <v>0</v>
      </c>
      <c r="AU102" s="60">
        <v>0</v>
      </c>
      <c r="AV102" s="57">
        <v>0</v>
      </c>
      <c r="AW102" s="59">
        <v>19.175991842</v>
      </c>
      <c r="AX102" s="59">
        <v>0</v>
      </c>
      <c r="AY102" s="59">
        <v>0</v>
      </c>
      <c r="AZ102" s="60">
        <v>56.243639515999995</v>
      </c>
      <c r="BA102" s="57">
        <v>0</v>
      </c>
      <c r="BB102" s="58">
        <v>0</v>
      </c>
      <c r="BC102" s="59">
        <v>0</v>
      </c>
      <c r="BD102" s="59">
        <v>0</v>
      </c>
      <c r="BE102" s="60">
        <v>0</v>
      </c>
      <c r="BF102" s="57">
        <v>0</v>
      </c>
      <c r="BG102" s="58">
        <v>0</v>
      </c>
      <c r="BH102" s="59">
        <v>0</v>
      </c>
      <c r="BI102" s="59">
        <v>0</v>
      </c>
      <c r="BJ102" s="60">
        <v>6.755E-06</v>
      </c>
      <c r="BK102" s="61">
        <v>75.41963811299999</v>
      </c>
      <c r="BL102" s="104"/>
    </row>
    <row r="103" spans="1:254" s="39" customFormat="1" ht="12.75">
      <c r="A103" s="36"/>
      <c r="B103" s="38" t="s">
        <v>77</v>
      </c>
      <c r="C103" s="50">
        <f aca="true" t="shared" si="15" ref="C103:BJ103">SUM(C102:C102)</f>
        <v>0</v>
      </c>
      <c r="D103" s="70">
        <f t="shared" si="15"/>
        <v>0</v>
      </c>
      <c r="E103" s="70">
        <f t="shared" si="15"/>
        <v>0</v>
      </c>
      <c r="F103" s="70">
        <f t="shared" si="15"/>
        <v>0</v>
      </c>
      <c r="G103" s="69">
        <f t="shared" si="15"/>
        <v>0</v>
      </c>
      <c r="H103" s="50">
        <f t="shared" si="15"/>
        <v>0</v>
      </c>
      <c r="I103" s="70">
        <f t="shared" si="15"/>
        <v>0</v>
      </c>
      <c r="J103" s="70">
        <f t="shared" si="15"/>
        <v>0</v>
      </c>
      <c r="K103" s="70">
        <f t="shared" si="15"/>
        <v>0</v>
      </c>
      <c r="L103" s="69">
        <f t="shared" si="15"/>
        <v>0</v>
      </c>
      <c r="M103" s="50">
        <f t="shared" si="15"/>
        <v>0</v>
      </c>
      <c r="N103" s="70">
        <f t="shared" si="15"/>
        <v>0</v>
      </c>
      <c r="O103" s="70">
        <f t="shared" si="15"/>
        <v>0</v>
      </c>
      <c r="P103" s="70">
        <f t="shared" si="15"/>
        <v>0</v>
      </c>
      <c r="Q103" s="69">
        <f t="shared" si="15"/>
        <v>0</v>
      </c>
      <c r="R103" s="50">
        <f t="shared" si="15"/>
        <v>0</v>
      </c>
      <c r="S103" s="70">
        <f t="shared" si="15"/>
        <v>0</v>
      </c>
      <c r="T103" s="70">
        <f t="shared" si="15"/>
        <v>0</v>
      </c>
      <c r="U103" s="70">
        <f t="shared" si="15"/>
        <v>0</v>
      </c>
      <c r="V103" s="69">
        <f t="shared" si="15"/>
        <v>0</v>
      </c>
      <c r="W103" s="50">
        <f t="shared" si="15"/>
        <v>0</v>
      </c>
      <c r="X103" s="70">
        <f t="shared" si="15"/>
        <v>0</v>
      </c>
      <c r="Y103" s="70">
        <f t="shared" si="15"/>
        <v>0</v>
      </c>
      <c r="Z103" s="70">
        <f t="shared" si="15"/>
        <v>0</v>
      </c>
      <c r="AA103" s="69">
        <f t="shared" si="15"/>
        <v>0</v>
      </c>
      <c r="AB103" s="50">
        <f t="shared" si="15"/>
        <v>0</v>
      </c>
      <c r="AC103" s="70">
        <f t="shared" si="15"/>
        <v>0</v>
      </c>
      <c r="AD103" s="70">
        <f t="shared" si="15"/>
        <v>0</v>
      </c>
      <c r="AE103" s="70">
        <f t="shared" si="15"/>
        <v>0</v>
      </c>
      <c r="AF103" s="69">
        <f t="shared" si="15"/>
        <v>0</v>
      </c>
      <c r="AG103" s="50">
        <f t="shared" si="15"/>
        <v>0</v>
      </c>
      <c r="AH103" s="70">
        <f t="shared" si="15"/>
        <v>0</v>
      </c>
      <c r="AI103" s="70">
        <f t="shared" si="15"/>
        <v>0</v>
      </c>
      <c r="AJ103" s="70">
        <f t="shared" si="15"/>
        <v>0</v>
      </c>
      <c r="AK103" s="69">
        <f t="shared" si="15"/>
        <v>0</v>
      </c>
      <c r="AL103" s="50">
        <f t="shared" si="15"/>
        <v>0</v>
      </c>
      <c r="AM103" s="70">
        <f t="shared" si="15"/>
        <v>0</v>
      </c>
      <c r="AN103" s="70">
        <f t="shared" si="15"/>
        <v>0</v>
      </c>
      <c r="AO103" s="70">
        <f t="shared" si="15"/>
        <v>0</v>
      </c>
      <c r="AP103" s="69">
        <f t="shared" si="15"/>
        <v>0</v>
      </c>
      <c r="AQ103" s="50">
        <f t="shared" si="15"/>
        <v>0</v>
      </c>
      <c r="AR103" s="70">
        <f>SUM(AR102:AR102)</f>
        <v>0</v>
      </c>
      <c r="AS103" s="70">
        <f t="shared" si="15"/>
        <v>0</v>
      </c>
      <c r="AT103" s="70">
        <f t="shared" si="15"/>
        <v>0</v>
      </c>
      <c r="AU103" s="69">
        <f t="shared" si="15"/>
        <v>0</v>
      </c>
      <c r="AV103" s="50">
        <f t="shared" si="15"/>
        <v>0</v>
      </c>
      <c r="AW103" s="70">
        <f t="shared" si="15"/>
        <v>19.175991842</v>
      </c>
      <c r="AX103" s="70">
        <f t="shared" si="15"/>
        <v>0</v>
      </c>
      <c r="AY103" s="70">
        <f t="shared" si="15"/>
        <v>0</v>
      </c>
      <c r="AZ103" s="69">
        <f t="shared" si="15"/>
        <v>56.243639515999995</v>
      </c>
      <c r="BA103" s="50">
        <f t="shared" si="15"/>
        <v>0</v>
      </c>
      <c r="BB103" s="70">
        <f t="shared" si="15"/>
        <v>0</v>
      </c>
      <c r="BC103" s="70">
        <f t="shared" si="15"/>
        <v>0</v>
      </c>
      <c r="BD103" s="70">
        <f t="shared" si="15"/>
        <v>0</v>
      </c>
      <c r="BE103" s="69">
        <f t="shared" si="15"/>
        <v>0</v>
      </c>
      <c r="BF103" s="50">
        <f t="shared" si="15"/>
        <v>0</v>
      </c>
      <c r="BG103" s="70">
        <f t="shared" si="15"/>
        <v>0</v>
      </c>
      <c r="BH103" s="70">
        <f t="shared" si="15"/>
        <v>0</v>
      </c>
      <c r="BI103" s="70">
        <f t="shared" si="15"/>
        <v>0</v>
      </c>
      <c r="BJ103" s="69">
        <f t="shared" si="15"/>
        <v>6.755E-06</v>
      </c>
      <c r="BK103" s="97">
        <f>SUM(BK102:BK102)</f>
        <v>75.41963811299999</v>
      </c>
      <c r="BL103" s="104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s="39" customFormat="1" ht="12.75">
      <c r="A104" s="36"/>
      <c r="B104" s="38" t="s">
        <v>75</v>
      </c>
      <c r="C104" s="50">
        <f aca="true" t="shared" si="16" ref="C104:AR104">SUM(C103,C100)</f>
        <v>0</v>
      </c>
      <c r="D104" s="70">
        <f t="shared" si="16"/>
        <v>0</v>
      </c>
      <c r="E104" s="70">
        <f t="shared" si="16"/>
        <v>0</v>
      </c>
      <c r="F104" s="70">
        <f t="shared" si="16"/>
        <v>0</v>
      </c>
      <c r="G104" s="69">
        <f t="shared" si="16"/>
        <v>0</v>
      </c>
      <c r="H104" s="50">
        <f t="shared" si="16"/>
        <v>0</v>
      </c>
      <c r="I104" s="70">
        <f t="shared" si="16"/>
        <v>0</v>
      </c>
      <c r="J104" s="70">
        <f t="shared" si="16"/>
        <v>0</v>
      </c>
      <c r="K104" s="70">
        <f t="shared" si="16"/>
        <v>0</v>
      </c>
      <c r="L104" s="69">
        <f t="shared" si="16"/>
        <v>0</v>
      </c>
      <c r="M104" s="50">
        <f t="shared" si="16"/>
        <v>0</v>
      </c>
      <c r="N104" s="70">
        <f t="shared" si="16"/>
        <v>0</v>
      </c>
      <c r="O104" s="70">
        <f t="shared" si="16"/>
        <v>0</v>
      </c>
      <c r="P104" s="70">
        <f t="shared" si="16"/>
        <v>0</v>
      </c>
      <c r="Q104" s="69">
        <f t="shared" si="16"/>
        <v>0</v>
      </c>
      <c r="R104" s="50">
        <f t="shared" si="16"/>
        <v>0</v>
      </c>
      <c r="S104" s="70">
        <f t="shared" si="16"/>
        <v>0</v>
      </c>
      <c r="T104" s="70">
        <f t="shared" si="16"/>
        <v>0</v>
      </c>
      <c r="U104" s="70">
        <f t="shared" si="16"/>
        <v>0</v>
      </c>
      <c r="V104" s="69">
        <f t="shared" si="16"/>
        <v>0</v>
      </c>
      <c r="W104" s="50">
        <f t="shared" si="16"/>
        <v>0</v>
      </c>
      <c r="X104" s="70">
        <f t="shared" si="16"/>
        <v>0</v>
      </c>
      <c r="Y104" s="70">
        <f t="shared" si="16"/>
        <v>0</v>
      </c>
      <c r="Z104" s="70">
        <f t="shared" si="16"/>
        <v>0</v>
      </c>
      <c r="AA104" s="69">
        <f t="shared" si="16"/>
        <v>0</v>
      </c>
      <c r="AB104" s="50">
        <f t="shared" si="16"/>
        <v>0</v>
      </c>
      <c r="AC104" s="70">
        <f t="shared" si="16"/>
        <v>0</v>
      </c>
      <c r="AD104" s="70">
        <f t="shared" si="16"/>
        <v>0</v>
      </c>
      <c r="AE104" s="70">
        <f t="shared" si="16"/>
        <v>0</v>
      </c>
      <c r="AF104" s="69">
        <f t="shared" si="16"/>
        <v>0</v>
      </c>
      <c r="AG104" s="50">
        <f t="shared" si="16"/>
        <v>0</v>
      </c>
      <c r="AH104" s="70">
        <f t="shared" si="16"/>
        <v>0</v>
      </c>
      <c r="AI104" s="70">
        <f t="shared" si="16"/>
        <v>0</v>
      </c>
      <c r="AJ104" s="70">
        <f t="shared" si="16"/>
        <v>0</v>
      </c>
      <c r="AK104" s="69">
        <f t="shared" si="16"/>
        <v>0</v>
      </c>
      <c r="AL104" s="50">
        <f t="shared" si="16"/>
        <v>0</v>
      </c>
      <c r="AM104" s="70">
        <f t="shared" si="16"/>
        <v>0</v>
      </c>
      <c r="AN104" s="70">
        <f t="shared" si="16"/>
        <v>0</v>
      </c>
      <c r="AO104" s="70">
        <f t="shared" si="16"/>
        <v>0</v>
      </c>
      <c r="AP104" s="69">
        <f t="shared" si="16"/>
        <v>0</v>
      </c>
      <c r="AQ104" s="50">
        <f t="shared" si="16"/>
        <v>0</v>
      </c>
      <c r="AR104" s="70">
        <f t="shared" si="16"/>
        <v>0</v>
      </c>
      <c r="AS104" s="70">
        <f aca="true" t="shared" si="17" ref="AS104:BK104">SUM(AS103,AS100)</f>
        <v>0</v>
      </c>
      <c r="AT104" s="70">
        <f t="shared" si="17"/>
        <v>0</v>
      </c>
      <c r="AU104" s="69">
        <f t="shared" si="17"/>
        <v>0</v>
      </c>
      <c r="AV104" s="50">
        <f t="shared" si="17"/>
        <v>0</v>
      </c>
      <c r="AW104" s="70">
        <f t="shared" si="17"/>
        <v>19.175991842</v>
      </c>
      <c r="AX104" s="70">
        <f t="shared" si="17"/>
        <v>0</v>
      </c>
      <c r="AY104" s="70">
        <f t="shared" si="17"/>
        <v>0</v>
      </c>
      <c r="AZ104" s="69">
        <f t="shared" si="17"/>
        <v>56.243639515999995</v>
      </c>
      <c r="BA104" s="50">
        <f t="shared" si="17"/>
        <v>0</v>
      </c>
      <c r="BB104" s="70">
        <f t="shared" si="17"/>
        <v>0</v>
      </c>
      <c r="BC104" s="70">
        <f t="shared" si="17"/>
        <v>0</v>
      </c>
      <c r="BD104" s="70">
        <f t="shared" si="17"/>
        <v>0</v>
      </c>
      <c r="BE104" s="69">
        <f t="shared" si="17"/>
        <v>0</v>
      </c>
      <c r="BF104" s="50">
        <f t="shared" si="17"/>
        <v>0</v>
      </c>
      <c r="BG104" s="70">
        <f t="shared" si="17"/>
        <v>0</v>
      </c>
      <c r="BH104" s="70">
        <f t="shared" si="17"/>
        <v>0</v>
      </c>
      <c r="BI104" s="70">
        <f t="shared" si="17"/>
        <v>0</v>
      </c>
      <c r="BJ104" s="69">
        <f t="shared" si="17"/>
        <v>6.755E-06</v>
      </c>
      <c r="BK104" s="97">
        <f t="shared" si="17"/>
        <v>75.41963811299999</v>
      </c>
      <c r="BL104" s="104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64" ht="4.5" customHeight="1">
      <c r="A105" s="11"/>
      <c r="B105" s="18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6"/>
      <c r="BL105" s="104"/>
    </row>
    <row r="106" spans="1:64" ht="12.75">
      <c r="A106" s="11" t="s">
        <v>20</v>
      </c>
      <c r="B106" s="17" t="s">
        <v>21</v>
      </c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6"/>
      <c r="BL106" s="104"/>
    </row>
    <row r="107" spans="1:64" ht="12.75">
      <c r="A107" s="11" t="s">
        <v>67</v>
      </c>
      <c r="B107" s="18" t="s">
        <v>22</v>
      </c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6"/>
      <c r="BL107" s="104"/>
    </row>
    <row r="108" spans="1:64" ht="12.75">
      <c r="A108" s="11"/>
      <c r="B108" s="24" t="s">
        <v>146</v>
      </c>
      <c r="C108" s="71">
        <v>0</v>
      </c>
      <c r="D108" s="53">
        <v>94.06516020299999</v>
      </c>
      <c r="E108" s="45">
        <v>0</v>
      </c>
      <c r="F108" s="45">
        <v>0</v>
      </c>
      <c r="G108" s="54">
        <v>0</v>
      </c>
      <c r="H108" s="71">
        <v>13.344151572</v>
      </c>
      <c r="I108" s="45">
        <v>4.874413385</v>
      </c>
      <c r="J108" s="45">
        <v>0</v>
      </c>
      <c r="K108" s="45">
        <v>0</v>
      </c>
      <c r="L108" s="54">
        <v>21.587141992999996</v>
      </c>
      <c r="M108" s="71">
        <v>0</v>
      </c>
      <c r="N108" s="53">
        <v>0</v>
      </c>
      <c r="O108" s="45">
        <v>0</v>
      </c>
      <c r="P108" s="45">
        <v>0</v>
      </c>
      <c r="Q108" s="54">
        <v>0</v>
      </c>
      <c r="R108" s="71">
        <v>4.198574462999999</v>
      </c>
      <c r="S108" s="45">
        <v>0</v>
      </c>
      <c r="T108" s="45">
        <v>0</v>
      </c>
      <c r="U108" s="45">
        <v>0</v>
      </c>
      <c r="V108" s="54">
        <v>1.2367701460000002</v>
      </c>
      <c r="W108" s="71">
        <v>0</v>
      </c>
      <c r="X108" s="45">
        <v>0</v>
      </c>
      <c r="Y108" s="45">
        <v>0</v>
      </c>
      <c r="Z108" s="45">
        <v>0</v>
      </c>
      <c r="AA108" s="54">
        <v>0</v>
      </c>
      <c r="AB108" s="71">
        <v>0</v>
      </c>
      <c r="AC108" s="45">
        <v>0</v>
      </c>
      <c r="AD108" s="45">
        <v>0</v>
      </c>
      <c r="AE108" s="45">
        <v>0</v>
      </c>
      <c r="AF108" s="54">
        <v>0</v>
      </c>
      <c r="AG108" s="71">
        <v>0</v>
      </c>
      <c r="AH108" s="45">
        <v>0</v>
      </c>
      <c r="AI108" s="45">
        <v>0</v>
      </c>
      <c r="AJ108" s="45">
        <v>0</v>
      </c>
      <c r="AK108" s="54">
        <v>0</v>
      </c>
      <c r="AL108" s="71">
        <v>0.000326648</v>
      </c>
      <c r="AM108" s="45">
        <v>0</v>
      </c>
      <c r="AN108" s="45">
        <v>0</v>
      </c>
      <c r="AO108" s="45">
        <v>0</v>
      </c>
      <c r="AP108" s="54">
        <v>0</v>
      </c>
      <c r="AQ108" s="71">
        <v>0</v>
      </c>
      <c r="AR108" s="53">
        <v>0</v>
      </c>
      <c r="AS108" s="45">
        <v>0</v>
      </c>
      <c r="AT108" s="45">
        <v>0</v>
      </c>
      <c r="AU108" s="54">
        <v>0</v>
      </c>
      <c r="AV108" s="71">
        <v>19.28682292</v>
      </c>
      <c r="AW108" s="45">
        <v>57.386673214000005</v>
      </c>
      <c r="AX108" s="45">
        <v>0</v>
      </c>
      <c r="AY108" s="45">
        <v>0</v>
      </c>
      <c r="AZ108" s="54">
        <v>52.696399548</v>
      </c>
      <c r="BA108" s="71">
        <v>0</v>
      </c>
      <c r="BB108" s="53">
        <v>0</v>
      </c>
      <c r="BC108" s="45">
        <v>0</v>
      </c>
      <c r="BD108" s="45">
        <v>0</v>
      </c>
      <c r="BE108" s="54">
        <v>0</v>
      </c>
      <c r="BF108" s="71">
        <v>3.556659575</v>
      </c>
      <c r="BG108" s="53">
        <v>1.746744511</v>
      </c>
      <c r="BH108" s="45">
        <v>0</v>
      </c>
      <c r="BI108" s="45">
        <v>0</v>
      </c>
      <c r="BJ108" s="54">
        <v>2.379691601</v>
      </c>
      <c r="BK108" s="61">
        <v>276.35952977899996</v>
      </c>
      <c r="BL108" s="104"/>
    </row>
    <row r="109" spans="1:64" ht="12.75">
      <c r="A109" s="11"/>
      <c r="B109" s="24" t="s">
        <v>147</v>
      </c>
      <c r="C109" s="71">
        <v>0</v>
      </c>
      <c r="D109" s="53">
        <v>0.45538586100000006</v>
      </c>
      <c r="E109" s="45">
        <v>0</v>
      </c>
      <c r="F109" s="45">
        <v>0</v>
      </c>
      <c r="G109" s="54">
        <v>0</v>
      </c>
      <c r="H109" s="71">
        <v>0.436492135</v>
      </c>
      <c r="I109" s="45">
        <v>1.241600226</v>
      </c>
      <c r="J109" s="45">
        <v>0</v>
      </c>
      <c r="K109" s="45">
        <v>0</v>
      </c>
      <c r="L109" s="54">
        <v>0.491241291</v>
      </c>
      <c r="M109" s="71">
        <v>0</v>
      </c>
      <c r="N109" s="53">
        <v>0</v>
      </c>
      <c r="O109" s="45">
        <v>0</v>
      </c>
      <c r="P109" s="45">
        <v>0</v>
      </c>
      <c r="Q109" s="54">
        <v>0</v>
      </c>
      <c r="R109" s="71">
        <v>0.132691478</v>
      </c>
      <c r="S109" s="45">
        <v>0</v>
      </c>
      <c r="T109" s="45">
        <v>0</v>
      </c>
      <c r="U109" s="45">
        <v>0</v>
      </c>
      <c r="V109" s="54">
        <v>0.009257329</v>
      </c>
      <c r="W109" s="71">
        <v>0</v>
      </c>
      <c r="X109" s="45">
        <v>0</v>
      </c>
      <c r="Y109" s="45">
        <v>0</v>
      </c>
      <c r="Z109" s="45">
        <v>0</v>
      </c>
      <c r="AA109" s="54">
        <v>0</v>
      </c>
      <c r="AB109" s="71">
        <v>0</v>
      </c>
      <c r="AC109" s="45">
        <v>0</v>
      </c>
      <c r="AD109" s="45">
        <v>0</v>
      </c>
      <c r="AE109" s="45">
        <v>0</v>
      </c>
      <c r="AF109" s="54">
        <v>0</v>
      </c>
      <c r="AG109" s="71">
        <v>0</v>
      </c>
      <c r="AH109" s="45">
        <v>0</v>
      </c>
      <c r="AI109" s="45">
        <v>0</v>
      </c>
      <c r="AJ109" s="45">
        <v>0</v>
      </c>
      <c r="AK109" s="54">
        <v>0</v>
      </c>
      <c r="AL109" s="71">
        <v>0</v>
      </c>
      <c r="AM109" s="45">
        <v>0</v>
      </c>
      <c r="AN109" s="45">
        <v>0</v>
      </c>
      <c r="AO109" s="45">
        <v>0</v>
      </c>
      <c r="AP109" s="54">
        <v>0</v>
      </c>
      <c r="AQ109" s="71">
        <v>0</v>
      </c>
      <c r="AR109" s="53">
        <v>13.068479033</v>
      </c>
      <c r="AS109" s="45">
        <v>0</v>
      </c>
      <c r="AT109" s="45">
        <v>0</v>
      </c>
      <c r="AU109" s="54">
        <v>0</v>
      </c>
      <c r="AV109" s="71">
        <v>1.5788054310000001</v>
      </c>
      <c r="AW109" s="45">
        <v>0.19988041299999998</v>
      </c>
      <c r="AX109" s="45">
        <v>0</v>
      </c>
      <c r="AY109" s="45">
        <v>0</v>
      </c>
      <c r="AZ109" s="54">
        <v>10.020729308</v>
      </c>
      <c r="BA109" s="71">
        <v>0</v>
      </c>
      <c r="BB109" s="53">
        <v>0</v>
      </c>
      <c r="BC109" s="45">
        <v>0</v>
      </c>
      <c r="BD109" s="45">
        <v>0</v>
      </c>
      <c r="BE109" s="54">
        <v>0</v>
      </c>
      <c r="BF109" s="71">
        <v>0.450748769</v>
      </c>
      <c r="BG109" s="53">
        <v>0.090984047</v>
      </c>
      <c r="BH109" s="45">
        <v>0</v>
      </c>
      <c r="BI109" s="45">
        <v>0</v>
      </c>
      <c r="BJ109" s="54">
        <v>0.019150078</v>
      </c>
      <c r="BK109" s="61">
        <v>28.195445398999997</v>
      </c>
      <c r="BL109" s="104"/>
    </row>
    <row r="110" spans="1:64" ht="12.75">
      <c r="A110" s="11"/>
      <c r="B110" s="24" t="s">
        <v>148</v>
      </c>
      <c r="C110" s="71">
        <v>0</v>
      </c>
      <c r="D110" s="53">
        <v>0.51204047</v>
      </c>
      <c r="E110" s="45">
        <v>0</v>
      </c>
      <c r="F110" s="45">
        <v>0</v>
      </c>
      <c r="G110" s="54">
        <v>0</v>
      </c>
      <c r="H110" s="71">
        <v>1.113805171</v>
      </c>
      <c r="I110" s="45">
        <v>0.038728833000000004</v>
      </c>
      <c r="J110" s="45">
        <v>0</v>
      </c>
      <c r="K110" s="45">
        <v>0</v>
      </c>
      <c r="L110" s="54">
        <v>1.452301864</v>
      </c>
      <c r="M110" s="71">
        <v>0</v>
      </c>
      <c r="N110" s="53">
        <v>0</v>
      </c>
      <c r="O110" s="45">
        <v>0</v>
      </c>
      <c r="P110" s="45">
        <v>0</v>
      </c>
      <c r="Q110" s="54">
        <v>0</v>
      </c>
      <c r="R110" s="71">
        <v>0.418554279</v>
      </c>
      <c r="S110" s="45">
        <v>0</v>
      </c>
      <c r="T110" s="45">
        <v>0</v>
      </c>
      <c r="U110" s="45">
        <v>0</v>
      </c>
      <c r="V110" s="54">
        <v>0.188380571</v>
      </c>
      <c r="W110" s="71">
        <v>0</v>
      </c>
      <c r="X110" s="45">
        <v>0</v>
      </c>
      <c r="Y110" s="45">
        <v>0</v>
      </c>
      <c r="Z110" s="45">
        <v>0</v>
      </c>
      <c r="AA110" s="54">
        <v>0</v>
      </c>
      <c r="AB110" s="71">
        <v>0</v>
      </c>
      <c r="AC110" s="45">
        <v>0</v>
      </c>
      <c r="AD110" s="45">
        <v>0</v>
      </c>
      <c r="AE110" s="45">
        <v>0</v>
      </c>
      <c r="AF110" s="54">
        <v>0</v>
      </c>
      <c r="AG110" s="71">
        <v>0</v>
      </c>
      <c r="AH110" s="45">
        <v>0</v>
      </c>
      <c r="AI110" s="45">
        <v>0</v>
      </c>
      <c r="AJ110" s="45">
        <v>0</v>
      </c>
      <c r="AK110" s="54">
        <v>0</v>
      </c>
      <c r="AL110" s="71">
        <v>0.0006689609999999999</v>
      </c>
      <c r="AM110" s="45">
        <v>0</v>
      </c>
      <c r="AN110" s="45">
        <v>0</v>
      </c>
      <c r="AO110" s="45">
        <v>0</v>
      </c>
      <c r="AP110" s="54">
        <v>0</v>
      </c>
      <c r="AQ110" s="71">
        <v>0</v>
      </c>
      <c r="AR110" s="53">
        <v>0</v>
      </c>
      <c r="AS110" s="45">
        <v>0</v>
      </c>
      <c r="AT110" s="45">
        <v>0</v>
      </c>
      <c r="AU110" s="54">
        <v>0</v>
      </c>
      <c r="AV110" s="71">
        <v>5.404039103</v>
      </c>
      <c r="AW110" s="45">
        <v>0.7386007889999999</v>
      </c>
      <c r="AX110" s="45">
        <v>0</v>
      </c>
      <c r="AY110" s="45">
        <v>0</v>
      </c>
      <c r="AZ110" s="54">
        <v>5.456779359</v>
      </c>
      <c r="BA110" s="71">
        <v>0</v>
      </c>
      <c r="BB110" s="53">
        <v>0</v>
      </c>
      <c r="BC110" s="45">
        <v>0</v>
      </c>
      <c r="BD110" s="45">
        <v>0</v>
      </c>
      <c r="BE110" s="54">
        <v>0</v>
      </c>
      <c r="BF110" s="71">
        <v>1.4927853469999999</v>
      </c>
      <c r="BG110" s="53">
        <v>0.013365351000000001</v>
      </c>
      <c r="BH110" s="45">
        <v>0</v>
      </c>
      <c r="BI110" s="45">
        <v>0</v>
      </c>
      <c r="BJ110" s="54">
        <v>0.2055136</v>
      </c>
      <c r="BK110" s="61">
        <v>17.035563698</v>
      </c>
      <c r="BL110" s="104"/>
    </row>
    <row r="111" spans="1:64" ht="12.75">
      <c r="A111" s="11"/>
      <c r="B111" s="24" t="s">
        <v>149</v>
      </c>
      <c r="C111" s="71">
        <v>0</v>
      </c>
      <c r="D111" s="53">
        <v>21.735514593</v>
      </c>
      <c r="E111" s="45">
        <v>0</v>
      </c>
      <c r="F111" s="45">
        <v>0</v>
      </c>
      <c r="G111" s="54">
        <v>0</v>
      </c>
      <c r="H111" s="71">
        <v>13.219787192</v>
      </c>
      <c r="I111" s="45">
        <v>15.655965872999998</v>
      </c>
      <c r="J111" s="45">
        <v>0</v>
      </c>
      <c r="K111" s="45">
        <v>0</v>
      </c>
      <c r="L111" s="54">
        <v>81.133478666</v>
      </c>
      <c r="M111" s="71">
        <v>0</v>
      </c>
      <c r="N111" s="53">
        <v>0</v>
      </c>
      <c r="O111" s="45">
        <v>0</v>
      </c>
      <c r="P111" s="45">
        <v>0</v>
      </c>
      <c r="Q111" s="54">
        <v>0</v>
      </c>
      <c r="R111" s="71">
        <v>3.3192033160000003</v>
      </c>
      <c r="S111" s="45">
        <v>0</v>
      </c>
      <c r="T111" s="45">
        <v>0</v>
      </c>
      <c r="U111" s="45">
        <v>0</v>
      </c>
      <c r="V111" s="54">
        <v>1.798123744</v>
      </c>
      <c r="W111" s="71">
        <v>0</v>
      </c>
      <c r="X111" s="45">
        <v>0</v>
      </c>
      <c r="Y111" s="45">
        <v>0</v>
      </c>
      <c r="Z111" s="45">
        <v>0</v>
      </c>
      <c r="AA111" s="54">
        <v>0</v>
      </c>
      <c r="AB111" s="71">
        <v>0.073990846</v>
      </c>
      <c r="AC111" s="45">
        <v>0</v>
      </c>
      <c r="AD111" s="45">
        <v>0</v>
      </c>
      <c r="AE111" s="45">
        <v>0</v>
      </c>
      <c r="AF111" s="54">
        <v>0</v>
      </c>
      <c r="AG111" s="71">
        <v>0</v>
      </c>
      <c r="AH111" s="45">
        <v>0</v>
      </c>
      <c r="AI111" s="45">
        <v>0</v>
      </c>
      <c r="AJ111" s="45">
        <v>0</v>
      </c>
      <c r="AK111" s="54">
        <v>0</v>
      </c>
      <c r="AL111" s="71">
        <v>0.04705153</v>
      </c>
      <c r="AM111" s="45">
        <v>0</v>
      </c>
      <c r="AN111" s="45">
        <v>0</v>
      </c>
      <c r="AO111" s="45">
        <v>0</v>
      </c>
      <c r="AP111" s="54">
        <v>0</v>
      </c>
      <c r="AQ111" s="71">
        <v>0</v>
      </c>
      <c r="AR111" s="53">
        <v>0</v>
      </c>
      <c r="AS111" s="45">
        <v>0</v>
      </c>
      <c r="AT111" s="45">
        <v>0</v>
      </c>
      <c r="AU111" s="54">
        <v>0</v>
      </c>
      <c r="AV111" s="71">
        <v>59.143854525</v>
      </c>
      <c r="AW111" s="45">
        <v>4.48633196</v>
      </c>
      <c r="AX111" s="45">
        <v>0</v>
      </c>
      <c r="AY111" s="45">
        <v>0</v>
      </c>
      <c r="AZ111" s="54">
        <v>129.533922287</v>
      </c>
      <c r="BA111" s="71">
        <v>0</v>
      </c>
      <c r="BB111" s="53">
        <v>0</v>
      </c>
      <c r="BC111" s="45">
        <v>0</v>
      </c>
      <c r="BD111" s="45">
        <v>0</v>
      </c>
      <c r="BE111" s="54">
        <v>0</v>
      </c>
      <c r="BF111" s="71">
        <v>12.447190047000001</v>
      </c>
      <c r="BG111" s="53">
        <v>2.439982135</v>
      </c>
      <c r="BH111" s="45">
        <v>0</v>
      </c>
      <c r="BI111" s="45">
        <v>0</v>
      </c>
      <c r="BJ111" s="54">
        <v>4.776029577999999</v>
      </c>
      <c r="BK111" s="61">
        <v>349.810426292</v>
      </c>
      <c r="BL111" s="104"/>
    </row>
    <row r="112" spans="1:64" ht="12.75">
      <c r="A112" s="11"/>
      <c r="B112" s="24" t="s">
        <v>150</v>
      </c>
      <c r="C112" s="71">
        <v>0</v>
      </c>
      <c r="D112" s="53">
        <v>9.19470495</v>
      </c>
      <c r="E112" s="45">
        <v>0</v>
      </c>
      <c r="F112" s="45">
        <v>0</v>
      </c>
      <c r="G112" s="54">
        <v>0</v>
      </c>
      <c r="H112" s="71">
        <v>1.8529944139999999</v>
      </c>
      <c r="I112" s="45">
        <v>0.015329028</v>
      </c>
      <c r="J112" s="45">
        <v>0</v>
      </c>
      <c r="K112" s="45">
        <v>0</v>
      </c>
      <c r="L112" s="54">
        <v>7.597562193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0.8876147510000001</v>
      </c>
      <c r="S112" s="45">
        <v>0</v>
      </c>
      <c r="T112" s="45">
        <v>0</v>
      </c>
      <c r="U112" s="45">
        <v>0</v>
      </c>
      <c r="V112" s="54">
        <v>0.07859218400000001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0.00021977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0</v>
      </c>
      <c r="AS112" s="45">
        <v>0</v>
      </c>
      <c r="AT112" s="45">
        <v>0</v>
      </c>
      <c r="AU112" s="54">
        <v>0</v>
      </c>
      <c r="AV112" s="71">
        <v>4.855370015</v>
      </c>
      <c r="AW112" s="45">
        <v>0.035760735</v>
      </c>
      <c r="AX112" s="45">
        <v>0</v>
      </c>
      <c r="AY112" s="45">
        <v>0</v>
      </c>
      <c r="AZ112" s="54">
        <v>6.469574893999999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1.473142083</v>
      </c>
      <c r="BG112" s="53">
        <v>0.000900342</v>
      </c>
      <c r="BH112" s="45">
        <v>0</v>
      </c>
      <c r="BI112" s="45">
        <v>0</v>
      </c>
      <c r="BJ112" s="54">
        <v>0.233676792</v>
      </c>
      <c r="BK112" s="61">
        <v>32.695442151</v>
      </c>
      <c r="BL112" s="104"/>
    </row>
    <row r="113" spans="1:64" ht="12.75">
      <c r="A113" s="11"/>
      <c r="B113" s="24" t="s">
        <v>151</v>
      </c>
      <c r="C113" s="71">
        <v>0</v>
      </c>
      <c r="D113" s="53">
        <v>7.620856776999999</v>
      </c>
      <c r="E113" s="45">
        <v>0</v>
      </c>
      <c r="F113" s="45">
        <v>0</v>
      </c>
      <c r="G113" s="54">
        <v>0</v>
      </c>
      <c r="H113" s="71">
        <v>1.157427973</v>
      </c>
      <c r="I113" s="45">
        <v>0.808866164</v>
      </c>
      <c r="J113" s="45">
        <v>0</v>
      </c>
      <c r="K113" s="45">
        <v>0</v>
      </c>
      <c r="L113" s="54">
        <v>0.767613537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0.23794496800000003</v>
      </c>
      <c r="S113" s="45">
        <v>0</v>
      </c>
      <c r="T113" s="45">
        <v>0</v>
      </c>
      <c r="U113" s="45">
        <v>0</v>
      </c>
      <c r="V113" s="54">
        <v>0.26900504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0</v>
      </c>
      <c r="AS113" s="45">
        <v>0</v>
      </c>
      <c r="AT113" s="45">
        <v>0</v>
      </c>
      <c r="AU113" s="54">
        <v>0</v>
      </c>
      <c r="AV113" s="71">
        <v>2.869399509</v>
      </c>
      <c r="AW113" s="45">
        <v>0.269559585</v>
      </c>
      <c r="AX113" s="45">
        <v>0</v>
      </c>
      <c r="AY113" s="45">
        <v>0</v>
      </c>
      <c r="AZ113" s="54">
        <v>13.95195336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0.284810607</v>
      </c>
      <c r="BG113" s="53">
        <v>0</v>
      </c>
      <c r="BH113" s="45">
        <v>0</v>
      </c>
      <c r="BI113" s="45">
        <v>0</v>
      </c>
      <c r="BJ113" s="54">
        <v>0.172064541</v>
      </c>
      <c r="BK113" s="61">
        <v>28.409502060999998</v>
      </c>
      <c r="BL113" s="104"/>
    </row>
    <row r="114" spans="1:64" ht="12.75">
      <c r="A114" s="36"/>
      <c r="B114" s="38" t="s">
        <v>74</v>
      </c>
      <c r="C114" s="79">
        <f aca="true" t="shared" si="18" ref="C114:AH114">SUM(C108:C113)</f>
        <v>0</v>
      </c>
      <c r="D114" s="79">
        <f t="shared" si="18"/>
        <v>133.58366285399998</v>
      </c>
      <c r="E114" s="79">
        <f t="shared" si="18"/>
        <v>0</v>
      </c>
      <c r="F114" s="79">
        <f t="shared" si="18"/>
        <v>0</v>
      </c>
      <c r="G114" s="79">
        <f t="shared" si="18"/>
        <v>0</v>
      </c>
      <c r="H114" s="79">
        <f t="shared" si="18"/>
        <v>31.124658457</v>
      </c>
      <c r="I114" s="79">
        <f t="shared" si="18"/>
        <v>22.634903509</v>
      </c>
      <c r="J114" s="79">
        <f t="shared" si="18"/>
        <v>0</v>
      </c>
      <c r="K114" s="79">
        <f t="shared" si="18"/>
        <v>0</v>
      </c>
      <c r="L114" s="79">
        <f t="shared" si="18"/>
        <v>113.02933954400001</v>
      </c>
      <c r="M114" s="79">
        <f t="shared" si="18"/>
        <v>0</v>
      </c>
      <c r="N114" s="79">
        <f t="shared" si="18"/>
        <v>0</v>
      </c>
      <c r="O114" s="79">
        <f t="shared" si="18"/>
        <v>0</v>
      </c>
      <c r="P114" s="79">
        <f t="shared" si="18"/>
        <v>0</v>
      </c>
      <c r="Q114" s="79">
        <f t="shared" si="18"/>
        <v>0</v>
      </c>
      <c r="R114" s="79">
        <f t="shared" si="18"/>
        <v>9.194583255000001</v>
      </c>
      <c r="S114" s="79">
        <f t="shared" si="18"/>
        <v>0</v>
      </c>
      <c r="T114" s="79">
        <f t="shared" si="18"/>
        <v>0</v>
      </c>
      <c r="U114" s="79">
        <f t="shared" si="18"/>
        <v>0</v>
      </c>
      <c r="V114" s="79">
        <f t="shared" si="18"/>
        <v>3.5801290140000006</v>
      </c>
      <c r="W114" s="79">
        <f t="shared" si="18"/>
        <v>0</v>
      </c>
      <c r="X114" s="79">
        <f t="shared" si="18"/>
        <v>0</v>
      </c>
      <c r="Y114" s="79">
        <f t="shared" si="18"/>
        <v>0</v>
      </c>
      <c r="Z114" s="79">
        <f t="shared" si="18"/>
        <v>0</v>
      </c>
      <c r="AA114" s="79">
        <f t="shared" si="18"/>
        <v>0</v>
      </c>
      <c r="AB114" s="79">
        <f t="shared" si="18"/>
        <v>0.073990846</v>
      </c>
      <c r="AC114" s="79">
        <f t="shared" si="18"/>
        <v>0</v>
      </c>
      <c r="AD114" s="79">
        <f t="shared" si="18"/>
        <v>0</v>
      </c>
      <c r="AE114" s="79">
        <f t="shared" si="18"/>
        <v>0</v>
      </c>
      <c r="AF114" s="79">
        <f t="shared" si="18"/>
        <v>0</v>
      </c>
      <c r="AG114" s="79">
        <f t="shared" si="18"/>
        <v>0</v>
      </c>
      <c r="AH114" s="79">
        <f t="shared" si="18"/>
        <v>0</v>
      </c>
      <c r="AI114" s="79">
        <f aca="true" t="shared" si="19" ref="AI114:BK114">SUM(AI108:AI113)</f>
        <v>0</v>
      </c>
      <c r="AJ114" s="79">
        <f t="shared" si="19"/>
        <v>0</v>
      </c>
      <c r="AK114" s="79">
        <f t="shared" si="19"/>
        <v>0</v>
      </c>
      <c r="AL114" s="79">
        <f t="shared" si="19"/>
        <v>0.048266909000000004</v>
      </c>
      <c r="AM114" s="79">
        <f t="shared" si="19"/>
        <v>0</v>
      </c>
      <c r="AN114" s="79">
        <f t="shared" si="19"/>
        <v>0</v>
      </c>
      <c r="AO114" s="79">
        <f t="shared" si="19"/>
        <v>0</v>
      </c>
      <c r="AP114" s="79">
        <f t="shared" si="19"/>
        <v>0</v>
      </c>
      <c r="AQ114" s="79">
        <f t="shared" si="19"/>
        <v>0</v>
      </c>
      <c r="AR114" s="79">
        <f t="shared" si="19"/>
        <v>13.068479033</v>
      </c>
      <c r="AS114" s="79">
        <f t="shared" si="19"/>
        <v>0</v>
      </c>
      <c r="AT114" s="79">
        <f t="shared" si="19"/>
        <v>0</v>
      </c>
      <c r="AU114" s="79">
        <f t="shared" si="19"/>
        <v>0</v>
      </c>
      <c r="AV114" s="79">
        <f t="shared" si="19"/>
        <v>93.138291503</v>
      </c>
      <c r="AW114" s="79">
        <f t="shared" si="19"/>
        <v>63.11680669600001</v>
      </c>
      <c r="AX114" s="79">
        <f t="shared" si="19"/>
        <v>0</v>
      </c>
      <c r="AY114" s="79">
        <f t="shared" si="19"/>
        <v>0</v>
      </c>
      <c r="AZ114" s="79">
        <f t="shared" si="19"/>
        <v>218.129358756</v>
      </c>
      <c r="BA114" s="79">
        <f t="shared" si="19"/>
        <v>0</v>
      </c>
      <c r="BB114" s="79">
        <f t="shared" si="19"/>
        <v>0</v>
      </c>
      <c r="BC114" s="79">
        <f t="shared" si="19"/>
        <v>0</v>
      </c>
      <c r="BD114" s="79">
        <f t="shared" si="19"/>
        <v>0</v>
      </c>
      <c r="BE114" s="79">
        <f t="shared" si="19"/>
        <v>0</v>
      </c>
      <c r="BF114" s="79">
        <f t="shared" si="19"/>
        <v>19.705336428</v>
      </c>
      <c r="BG114" s="79">
        <f t="shared" si="19"/>
        <v>4.291976386000001</v>
      </c>
      <c r="BH114" s="79">
        <f t="shared" si="19"/>
        <v>0</v>
      </c>
      <c r="BI114" s="79">
        <f t="shared" si="19"/>
        <v>0</v>
      </c>
      <c r="BJ114" s="79">
        <f t="shared" si="19"/>
        <v>7.786126189999999</v>
      </c>
      <c r="BK114" s="94">
        <f t="shared" si="19"/>
        <v>732.5059093799998</v>
      </c>
      <c r="BL114" s="104"/>
    </row>
    <row r="115" spans="1:64" ht="4.5" customHeight="1">
      <c r="A115" s="11"/>
      <c r="B115" s="21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6"/>
      <c r="BL115" s="104"/>
    </row>
    <row r="116" spans="1:64" ht="12.75">
      <c r="A116" s="36"/>
      <c r="B116" s="81" t="s">
        <v>88</v>
      </c>
      <c r="C116" s="82">
        <f aca="true" t="shared" si="20" ref="C116:AH116">+C114++C95+C90+C62+C104</f>
        <v>0</v>
      </c>
      <c r="D116" s="82">
        <f t="shared" si="20"/>
        <v>3496.8901466419998</v>
      </c>
      <c r="E116" s="82">
        <f t="shared" si="20"/>
        <v>0</v>
      </c>
      <c r="F116" s="82">
        <f t="shared" si="20"/>
        <v>0</v>
      </c>
      <c r="G116" s="82">
        <f t="shared" si="20"/>
        <v>0</v>
      </c>
      <c r="H116" s="82">
        <f t="shared" si="20"/>
        <v>2302.206114774</v>
      </c>
      <c r="I116" s="82">
        <f t="shared" si="20"/>
        <v>18643.836057126584</v>
      </c>
      <c r="J116" s="82">
        <f t="shared" si="20"/>
        <v>979.5494778299999</v>
      </c>
      <c r="K116" s="82">
        <f t="shared" si="20"/>
        <v>6.679323941</v>
      </c>
      <c r="L116" s="82">
        <f t="shared" si="20"/>
        <v>6219.078946985999</v>
      </c>
      <c r="M116" s="82">
        <f t="shared" si="20"/>
        <v>0</v>
      </c>
      <c r="N116" s="82">
        <f t="shared" si="20"/>
        <v>0</v>
      </c>
      <c r="O116" s="82">
        <f t="shared" si="20"/>
        <v>0</v>
      </c>
      <c r="P116" s="82">
        <f t="shared" si="20"/>
        <v>0</v>
      </c>
      <c r="Q116" s="82">
        <f t="shared" si="20"/>
        <v>0</v>
      </c>
      <c r="R116" s="82">
        <f t="shared" si="20"/>
        <v>921.1283422449999</v>
      </c>
      <c r="S116" s="82">
        <f t="shared" si="20"/>
        <v>326.320952137</v>
      </c>
      <c r="T116" s="82">
        <f t="shared" si="20"/>
        <v>137.107299334</v>
      </c>
      <c r="U116" s="82">
        <f t="shared" si="20"/>
        <v>0</v>
      </c>
      <c r="V116" s="82">
        <f t="shared" si="20"/>
        <v>596.06702882</v>
      </c>
      <c r="W116" s="82">
        <f t="shared" si="20"/>
        <v>0</v>
      </c>
      <c r="X116" s="82">
        <f t="shared" si="20"/>
        <v>0</v>
      </c>
      <c r="Y116" s="82">
        <f t="shared" si="20"/>
        <v>0</v>
      </c>
      <c r="Z116" s="82">
        <f t="shared" si="20"/>
        <v>0</v>
      </c>
      <c r="AA116" s="82">
        <f t="shared" si="20"/>
        <v>0</v>
      </c>
      <c r="AB116" s="82">
        <f t="shared" si="20"/>
        <v>9.854358194999998</v>
      </c>
      <c r="AC116" s="82">
        <f t="shared" si="20"/>
        <v>0.047503145000000004</v>
      </c>
      <c r="AD116" s="82">
        <f t="shared" si="20"/>
        <v>0</v>
      </c>
      <c r="AE116" s="82">
        <f t="shared" si="20"/>
        <v>0</v>
      </c>
      <c r="AF116" s="82">
        <f t="shared" si="20"/>
        <v>1.5986665469999999</v>
      </c>
      <c r="AG116" s="82">
        <f t="shared" si="20"/>
        <v>0</v>
      </c>
      <c r="AH116" s="82">
        <f t="shared" si="20"/>
        <v>0</v>
      </c>
      <c r="AI116" s="82">
        <f aca="true" t="shared" si="21" ref="AI116:BK116">+AI114++AI95+AI90+AI62+AI104</f>
        <v>0</v>
      </c>
      <c r="AJ116" s="82">
        <f t="shared" si="21"/>
        <v>0</v>
      </c>
      <c r="AK116" s="82">
        <f t="shared" si="21"/>
        <v>0</v>
      </c>
      <c r="AL116" s="82">
        <f t="shared" si="21"/>
        <v>5.3950970300000005</v>
      </c>
      <c r="AM116" s="82">
        <f t="shared" si="21"/>
        <v>0</v>
      </c>
      <c r="AN116" s="82">
        <f t="shared" si="21"/>
        <v>0</v>
      </c>
      <c r="AO116" s="82">
        <f t="shared" si="21"/>
        <v>0</v>
      </c>
      <c r="AP116" s="82">
        <f t="shared" si="21"/>
        <v>0.23044218</v>
      </c>
      <c r="AQ116" s="82">
        <f t="shared" si="21"/>
        <v>0.0031879259999999998</v>
      </c>
      <c r="AR116" s="82">
        <f t="shared" si="21"/>
        <v>13.469887908999999</v>
      </c>
      <c r="AS116" s="82">
        <f t="shared" si="21"/>
        <v>0</v>
      </c>
      <c r="AT116" s="82">
        <f t="shared" si="21"/>
        <v>0</v>
      </c>
      <c r="AU116" s="82">
        <f t="shared" si="21"/>
        <v>0</v>
      </c>
      <c r="AV116" s="82">
        <f t="shared" si="21"/>
        <v>15756.134509825999</v>
      </c>
      <c r="AW116" s="82">
        <f t="shared" si="21"/>
        <v>7065.205598883001</v>
      </c>
      <c r="AX116" s="82">
        <f t="shared" si="21"/>
        <v>61.093718337999995</v>
      </c>
      <c r="AY116" s="82">
        <f t="shared" si="21"/>
        <v>0</v>
      </c>
      <c r="AZ116" s="82">
        <f t="shared" si="21"/>
        <v>18088.479016735575</v>
      </c>
      <c r="BA116" s="82">
        <f t="shared" si="21"/>
        <v>0</v>
      </c>
      <c r="BB116" s="82">
        <f t="shared" si="21"/>
        <v>0</v>
      </c>
      <c r="BC116" s="82">
        <f t="shared" si="21"/>
        <v>0</v>
      </c>
      <c r="BD116" s="82">
        <f t="shared" si="21"/>
        <v>0</v>
      </c>
      <c r="BE116" s="82">
        <f t="shared" si="21"/>
        <v>0</v>
      </c>
      <c r="BF116" s="82">
        <f t="shared" si="21"/>
        <v>5201.921648136</v>
      </c>
      <c r="BG116" s="82">
        <f t="shared" si="21"/>
        <v>616.7662771849999</v>
      </c>
      <c r="BH116" s="82">
        <f t="shared" si="21"/>
        <v>91.49387194999998</v>
      </c>
      <c r="BI116" s="82">
        <f t="shared" si="21"/>
        <v>0</v>
      </c>
      <c r="BJ116" s="82">
        <f t="shared" si="21"/>
        <v>2583.075235837</v>
      </c>
      <c r="BK116" s="82">
        <f t="shared" si="21"/>
        <v>83123.63270965818</v>
      </c>
      <c r="BL116" s="104"/>
    </row>
    <row r="117" spans="1:63" ht="4.5" customHeight="1">
      <c r="A117" s="11"/>
      <c r="B117" s="22"/>
      <c r="C117" s="148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49"/>
    </row>
    <row r="118" spans="1:63" ht="14.25" customHeight="1">
      <c r="A118" s="11" t="s">
        <v>5</v>
      </c>
      <c r="B118" s="23" t="s">
        <v>24</v>
      </c>
      <c r="C118" s="148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49"/>
    </row>
    <row r="119" spans="1:63" ht="14.25" customHeight="1">
      <c r="A119" s="32"/>
      <c r="B119" s="28"/>
      <c r="C119" s="71">
        <v>0</v>
      </c>
      <c r="D119" s="53">
        <v>0</v>
      </c>
      <c r="E119" s="45">
        <v>0</v>
      </c>
      <c r="F119" s="45">
        <v>0</v>
      </c>
      <c r="G119" s="54">
        <v>0</v>
      </c>
      <c r="H119" s="71">
        <v>0</v>
      </c>
      <c r="I119" s="45">
        <v>0</v>
      </c>
      <c r="J119" s="45">
        <v>0</v>
      </c>
      <c r="K119" s="45">
        <v>0</v>
      </c>
      <c r="L119" s="54">
        <v>0</v>
      </c>
      <c r="M119" s="71">
        <v>0</v>
      </c>
      <c r="N119" s="53">
        <v>0</v>
      </c>
      <c r="O119" s="45">
        <v>0</v>
      </c>
      <c r="P119" s="45">
        <v>0</v>
      </c>
      <c r="Q119" s="54">
        <v>0</v>
      </c>
      <c r="R119" s="71">
        <v>0</v>
      </c>
      <c r="S119" s="45">
        <v>0</v>
      </c>
      <c r="T119" s="45">
        <v>0</v>
      </c>
      <c r="U119" s="45">
        <v>0</v>
      </c>
      <c r="V119" s="54">
        <v>0</v>
      </c>
      <c r="W119" s="71">
        <v>0</v>
      </c>
      <c r="X119" s="45">
        <v>0</v>
      </c>
      <c r="Y119" s="45">
        <v>0</v>
      </c>
      <c r="Z119" s="45">
        <v>0</v>
      </c>
      <c r="AA119" s="54">
        <v>0</v>
      </c>
      <c r="AB119" s="71">
        <v>0</v>
      </c>
      <c r="AC119" s="45">
        <v>0</v>
      </c>
      <c r="AD119" s="45">
        <v>0</v>
      </c>
      <c r="AE119" s="45">
        <v>0</v>
      </c>
      <c r="AF119" s="54">
        <v>0</v>
      </c>
      <c r="AG119" s="71">
        <v>0</v>
      </c>
      <c r="AH119" s="45">
        <v>0</v>
      </c>
      <c r="AI119" s="45">
        <v>0</v>
      </c>
      <c r="AJ119" s="45">
        <v>0</v>
      </c>
      <c r="AK119" s="54">
        <v>0</v>
      </c>
      <c r="AL119" s="71">
        <v>0</v>
      </c>
      <c r="AM119" s="45">
        <v>0</v>
      </c>
      <c r="AN119" s="45">
        <v>0</v>
      </c>
      <c r="AO119" s="45">
        <v>0</v>
      </c>
      <c r="AP119" s="54">
        <v>0</v>
      </c>
      <c r="AQ119" s="71">
        <v>0</v>
      </c>
      <c r="AR119" s="53">
        <v>0</v>
      </c>
      <c r="AS119" s="45">
        <v>0</v>
      </c>
      <c r="AT119" s="45">
        <v>0</v>
      </c>
      <c r="AU119" s="54">
        <v>0</v>
      </c>
      <c r="AV119" s="71">
        <v>0</v>
      </c>
      <c r="AW119" s="45">
        <v>0</v>
      </c>
      <c r="AX119" s="45">
        <v>0</v>
      </c>
      <c r="AY119" s="45">
        <v>0</v>
      </c>
      <c r="AZ119" s="54">
        <v>0</v>
      </c>
      <c r="BA119" s="43">
        <v>0</v>
      </c>
      <c r="BB119" s="44">
        <v>0</v>
      </c>
      <c r="BC119" s="43">
        <v>0</v>
      </c>
      <c r="BD119" s="43">
        <v>0</v>
      </c>
      <c r="BE119" s="48">
        <v>0</v>
      </c>
      <c r="BF119" s="43">
        <v>0</v>
      </c>
      <c r="BG119" s="44">
        <v>0</v>
      </c>
      <c r="BH119" s="43">
        <v>0</v>
      </c>
      <c r="BI119" s="43">
        <v>0</v>
      </c>
      <c r="BJ119" s="48">
        <v>0</v>
      </c>
      <c r="BK119" s="95">
        <f>SUM(C119:BJ119)</f>
        <v>0</v>
      </c>
    </row>
    <row r="120" spans="1:63" ht="13.5" thickBot="1">
      <c r="A120" s="40"/>
      <c r="B120" s="83" t="s">
        <v>74</v>
      </c>
      <c r="C120" s="50">
        <f>SUM(C119)</f>
        <v>0</v>
      </c>
      <c r="D120" s="70">
        <f aca="true" t="shared" si="22" ref="D120:BK120">SUM(D119)</f>
        <v>0</v>
      </c>
      <c r="E120" s="70">
        <f t="shared" si="22"/>
        <v>0</v>
      </c>
      <c r="F120" s="70">
        <f t="shared" si="22"/>
        <v>0</v>
      </c>
      <c r="G120" s="69">
        <f t="shared" si="22"/>
        <v>0</v>
      </c>
      <c r="H120" s="50">
        <f t="shared" si="22"/>
        <v>0</v>
      </c>
      <c r="I120" s="70">
        <f t="shared" si="22"/>
        <v>0</v>
      </c>
      <c r="J120" s="70">
        <f t="shared" si="22"/>
        <v>0</v>
      </c>
      <c r="K120" s="70">
        <f t="shared" si="22"/>
        <v>0</v>
      </c>
      <c r="L120" s="69">
        <f t="shared" si="22"/>
        <v>0</v>
      </c>
      <c r="M120" s="50">
        <f t="shared" si="22"/>
        <v>0</v>
      </c>
      <c r="N120" s="70">
        <f t="shared" si="22"/>
        <v>0</v>
      </c>
      <c r="O120" s="70">
        <f t="shared" si="22"/>
        <v>0</v>
      </c>
      <c r="P120" s="70">
        <f t="shared" si="22"/>
        <v>0</v>
      </c>
      <c r="Q120" s="69">
        <f t="shared" si="22"/>
        <v>0</v>
      </c>
      <c r="R120" s="50">
        <f t="shared" si="22"/>
        <v>0</v>
      </c>
      <c r="S120" s="70">
        <f t="shared" si="22"/>
        <v>0</v>
      </c>
      <c r="T120" s="70">
        <f t="shared" si="22"/>
        <v>0</v>
      </c>
      <c r="U120" s="70">
        <f t="shared" si="22"/>
        <v>0</v>
      </c>
      <c r="V120" s="69">
        <f t="shared" si="22"/>
        <v>0</v>
      </c>
      <c r="W120" s="50">
        <f t="shared" si="22"/>
        <v>0</v>
      </c>
      <c r="X120" s="70">
        <f t="shared" si="22"/>
        <v>0</v>
      </c>
      <c r="Y120" s="70">
        <f t="shared" si="22"/>
        <v>0</v>
      </c>
      <c r="Z120" s="70">
        <f t="shared" si="22"/>
        <v>0</v>
      </c>
      <c r="AA120" s="69">
        <f t="shared" si="22"/>
        <v>0</v>
      </c>
      <c r="AB120" s="50">
        <f t="shared" si="22"/>
        <v>0</v>
      </c>
      <c r="AC120" s="70">
        <f t="shared" si="22"/>
        <v>0</v>
      </c>
      <c r="AD120" s="70">
        <f t="shared" si="22"/>
        <v>0</v>
      </c>
      <c r="AE120" s="70">
        <f t="shared" si="22"/>
        <v>0</v>
      </c>
      <c r="AF120" s="69">
        <f t="shared" si="22"/>
        <v>0</v>
      </c>
      <c r="AG120" s="50">
        <f t="shared" si="22"/>
        <v>0</v>
      </c>
      <c r="AH120" s="70">
        <f t="shared" si="22"/>
        <v>0</v>
      </c>
      <c r="AI120" s="70">
        <f t="shared" si="22"/>
        <v>0</v>
      </c>
      <c r="AJ120" s="70">
        <f t="shared" si="22"/>
        <v>0</v>
      </c>
      <c r="AK120" s="69">
        <f t="shared" si="22"/>
        <v>0</v>
      </c>
      <c r="AL120" s="50">
        <f t="shared" si="22"/>
        <v>0</v>
      </c>
      <c r="AM120" s="70">
        <f t="shared" si="22"/>
        <v>0</v>
      </c>
      <c r="AN120" s="70">
        <f t="shared" si="22"/>
        <v>0</v>
      </c>
      <c r="AO120" s="70">
        <f t="shared" si="22"/>
        <v>0</v>
      </c>
      <c r="AP120" s="69">
        <f t="shared" si="22"/>
        <v>0</v>
      </c>
      <c r="AQ120" s="50">
        <f t="shared" si="22"/>
        <v>0</v>
      </c>
      <c r="AR120" s="70">
        <f t="shared" si="22"/>
        <v>0</v>
      </c>
      <c r="AS120" s="70">
        <f t="shared" si="22"/>
        <v>0</v>
      </c>
      <c r="AT120" s="70">
        <f t="shared" si="22"/>
        <v>0</v>
      </c>
      <c r="AU120" s="69">
        <f t="shared" si="22"/>
        <v>0</v>
      </c>
      <c r="AV120" s="50">
        <f t="shared" si="22"/>
        <v>0</v>
      </c>
      <c r="AW120" s="70">
        <f t="shared" si="22"/>
        <v>0</v>
      </c>
      <c r="AX120" s="70">
        <f t="shared" si="22"/>
        <v>0</v>
      </c>
      <c r="AY120" s="70">
        <f t="shared" si="22"/>
        <v>0</v>
      </c>
      <c r="AZ120" s="69">
        <f t="shared" si="22"/>
        <v>0</v>
      </c>
      <c r="BA120" s="51">
        <f t="shared" si="22"/>
        <v>0</v>
      </c>
      <c r="BB120" s="70">
        <f t="shared" si="22"/>
        <v>0</v>
      </c>
      <c r="BC120" s="70">
        <f t="shared" si="22"/>
        <v>0</v>
      </c>
      <c r="BD120" s="70">
        <f t="shared" si="22"/>
        <v>0</v>
      </c>
      <c r="BE120" s="84">
        <f t="shared" si="22"/>
        <v>0</v>
      </c>
      <c r="BF120" s="50">
        <f t="shared" si="22"/>
        <v>0</v>
      </c>
      <c r="BG120" s="70">
        <f t="shared" si="22"/>
        <v>0</v>
      </c>
      <c r="BH120" s="70">
        <f t="shared" si="22"/>
        <v>0</v>
      </c>
      <c r="BI120" s="70">
        <f t="shared" si="22"/>
        <v>0</v>
      </c>
      <c r="BJ120" s="69">
        <f t="shared" si="22"/>
        <v>0</v>
      </c>
      <c r="BK120" s="96">
        <f t="shared" si="22"/>
        <v>0</v>
      </c>
    </row>
    <row r="121" spans="1:63" ht="6" customHeight="1">
      <c r="A121" s="4"/>
      <c r="B121" s="16"/>
      <c r="C121" s="27"/>
      <c r="D121" s="34"/>
      <c r="E121" s="27"/>
      <c r="F121" s="27"/>
      <c r="G121" s="27"/>
      <c r="H121" s="27"/>
      <c r="I121" s="27"/>
      <c r="J121" s="27"/>
      <c r="K121" s="27"/>
      <c r="L121" s="27"/>
      <c r="M121" s="27"/>
      <c r="N121" s="3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34"/>
      <c r="AS121" s="27"/>
      <c r="AT121" s="27"/>
      <c r="AU121" s="27"/>
      <c r="AV121" s="27"/>
      <c r="AW121" s="27"/>
      <c r="AX121" s="27"/>
      <c r="AY121" s="27"/>
      <c r="AZ121" s="27"/>
      <c r="BA121" s="27"/>
      <c r="BB121" s="34"/>
      <c r="BC121" s="27"/>
      <c r="BD121" s="27"/>
      <c r="BE121" s="27"/>
      <c r="BF121" s="27"/>
      <c r="BG121" s="34"/>
      <c r="BH121" s="27"/>
      <c r="BI121" s="27"/>
      <c r="BJ121" s="27"/>
      <c r="BK121" s="30"/>
    </row>
    <row r="122" spans="1:63" ht="12.75">
      <c r="A122" s="4"/>
      <c r="B122" s="4" t="s">
        <v>104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1" t="s">
        <v>89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1:63" ht="12.75">
      <c r="A123" s="4"/>
      <c r="B123" s="4" t="s">
        <v>105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90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3:63" ht="12.75"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91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 t="s">
        <v>96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92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 t="s">
        <v>97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/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35" spans="3:63" ht="12.75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</row>
  </sheetData>
  <sheetProtection/>
  <mergeCells count="49">
    <mergeCell ref="C115:BK115"/>
    <mergeCell ref="A1:A5"/>
    <mergeCell ref="C93:BK93"/>
    <mergeCell ref="C117:BK117"/>
    <mergeCell ref="C118:BK118"/>
    <mergeCell ref="C97:BK97"/>
    <mergeCell ref="C98:BK98"/>
    <mergeCell ref="C101:BK101"/>
    <mergeCell ref="C105:BK105"/>
    <mergeCell ref="C106:BK106"/>
    <mergeCell ref="C107:BK107"/>
    <mergeCell ref="C66:BK66"/>
    <mergeCell ref="C63:BK63"/>
    <mergeCell ref="C69:BK69"/>
    <mergeCell ref="C91:BK91"/>
    <mergeCell ref="C92:BK92"/>
    <mergeCell ref="C96:BK96"/>
    <mergeCell ref="C1:BK1"/>
    <mergeCell ref="BA3:BJ3"/>
    <mergeCell ref="BK2:BK5"/>
    <mergeCell ref="W3:AF3"/>
    <mergeCell ref="AG3:AP3"/>
    <mergeCell ref="C65:BK65"/>
    <mergeCell ref="M3:V3"/>
    <mergeCell ref="C12:BK12"/>
    <mergeCell ref="C16:BK16"/>
    <mergeCell ref="C45:BK45"/>
    <mergeCell ref="C48:BK48"/>
    <mergeCell ref="C51:BK51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0" t="s">
        <v>177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158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08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7">
        <v>0.137479889</v>
      </c>
      <c r="E5" s="102">
        <v>0.016396070000000002</v>
      </c>
      <c r="F5" s="102">
        <v>3.5192821779999997</v>
      </c>
      <c r="G5" s="102">
        <v>0.209915023</v>
      </c>
      <c r="H5" s="102">
        <v>0.01021901</v>
      </c>
      <c r="I5" s="102">
        <v>0</v>
      </c>
      <c r="J5" s="85">
        <v>0</v>
      </c>
      <c r="K5" s="91">
        <f>SUM(D5:J5)</f>
        <v>3.89329217</v>
      </c>
      <c r="L5" s="102">
        <v>0</v>
      </c>
    </row>
    <row r="6" spans="2:12" ht="12.75">
      <c r="B6" s="12">
        <v>2</v>
      </c>
      <c r="C6" s="14" t="s">
        <v>34</v>
      </c>
      <c r="D6" s="102">
        <v>68.92493416399999</v>
      </c>
      <c r="E6" s="102">
        <v>91.624919343</v>
      </c>
      <c r="F6" s="102">
        <v>840.8155947079999</v>
      </c>
      <c r="G6" s="102">
        <v>97.59943005800001</v>
      </c>
      <c r="H6" s="102">
        <v>5.92053895</v>
      </c>
      <c r="I6" s="102">
        <v>0</v>
      </c>
      <c r="J6" s="85">
        <v>0.5294554778008501</v>
      </c>
      <c r="K6" s="91">
        <f aca="true" t="shared" si="0" ref="K6:K41">SUM(D6:J6)</f>
        <v>1105.4148727008007</v>
      </c>
      <c r="L6" s="102">
        <v>0</v>
      </c>
    </row>
    <row r="7" spans="2:12" ht="12.75">
      <c r="B7" s="12">
        <v>3</v>
      </c>
      <c r="C7" s="13" t="s">
        <v>35</v>
      </c>
      <c r="D7" s="102">
        <v>0.361588004</v>
      </c>
      <c r="E7" s="102">
        <v>0.380598875</v>
      </c>
      <c r="F7" s="102">
        <v>5.049060445</v>
      </c>
      <c r="G7" s="102">
        <v>0.205990997</v>
      </c>
      <c r="H7" s="102">
        <v>0.02320048</v>
      </c>
      <c r="I7" s="102">
        <v>0</v>
      </c>
      <c r="J7" s="85">
        <v>0</v>
      </c>
      <c r="K7" s="91">
        <f t="shared" si="0"/>
        <v>6.020438801</v>
      </c>
      <c r="L7" s="102">
        <v>0</v>
      </c>
    </row>
    <row r="8" spans="2:12" ht="12.75">
      <c r="B8" s="12">
        <v>4</v>
      </c>
      <c r="C8" s="14" t="s">
        <v>36</v>
      </c>
      <c r="D8" s="102">
        <v>64.065699249</v>
      </c>
      <c r="E8" s="102">
        <v>37.098703416999996</v>
      </c>
      <c r="F8" s="102">
        <v>274.12427022</v>
      </c>
      <c r="G8" s="102">
        <v>24.580228204</v>
      </c>
      <c r="H8" s="102">
        <v>0.9392464070000001</v>
      </c>
      <c r="I8" s="102">
        <v>0</v>
      </c>
      <c r="J8" s="85">
        <v>0.07956310192389274</v>
      </c>
      <c r="K8" s="91">
        <f t="shared" si="0"/>
        <v>400.8877105989239</v>
      </c>
      <c r="L8" s="102">
        <v>0</v>
      </c>
    </row>
    <row r="9" spans="2:12" ht="12.75">
      <c r="B9" s="12">
        <v>5</v>
      </c>
      <c r="C9" s="14" t="s">
        <v>37</v>
      </c>
      <c r="D9" s="102">
        <v>6.624538369</v>
      </c>
      <c r="E9" s="102">
        <v>109.58860826799999</v>
      </c>
      <c r="F9" s="102">
        <v>392.903409088</v>
      </c>
      <c r="G9" s="102">
        <v>49.282653261</v>
      </c>
      <c r="H9" s="102">
        <v>1.594896901</v>
      </c>
      <c r="I9" s="102">
        <v>0</v>
      </c>
      <c r="J9" s="85">
        <v>0.03496035041905784</v>
      </c>
      <c r="K9" s="91">
        <f t="shared" si="0"/>
        <v>560.029066237419</v>
      </c>
      <c r="L9" s="102">
        <v>0</v>
      </c>
    </row>
    <row r="10" spans="2:12" ht="12.75">
      <c r="B10" s="12">
        <v>6</v>
      </c>
      <c r="C10" s="14" t="s">
        <v>38</v>
      </c>
      <c r="D10" s="102">
        <v>17.647682864</v>
      </c>
      <c r="E10" s="102">
        <v>24.071693206</v>
      </c>
      <c r="F10" s="102">
        <v>178.611826478</v>
      </c>
      <c r="G10" s="102">
        <v>26.329570005</v>
      </c>
      <c r="H10" s="102">
        <v>1.756032344</v>
      </c>
      <c r="I10" s="102">
        <v>0</v>
      </c>
      <c r="J10" s="85">
        <v>0.014532403408520024</v>
      </c>
      <c r="K10" s="91">
        <f t="shared" si="0"/>
        <v>248.43133730040853</v>
      </c>
      <c r="L10" s="102">
        <v>0</v>
      </c>
    </row>
    <row r="11" spans="2:12" ht="12.75">
      <c r="B11" s="12">
        <v>7</v>
      </c>
      <c r="C11" s="14" t="s">
        <v>39</v>
      </c>
      <c r="D11" s="102">
        <v>19.065908378</v>
      </c>
      <c r="E11" s="102">
        <v>54.858023300000006</v>
      </c>
      <c r="F11" s="102">
        <v>272.772292036</v>
      </c>
      <c r="G11" s="102">
        <v>46.027316559</v>
      </c>
      <c r="H11" s="102">
        <v>2.459121308</v>
      </c>
      <c r="I11" s="102">
        <v>0</v>
      </c>
      <c r="J11" s="85">
        <v>0.002089282390144606</v>
      </c>
      <c r="K11" s="91">
        <f t="shared" si="0"/>
        <v>395.18475086339015</v>
      </c>
      <c r="L11" s="102">
        <v>0</v>
      </c>
    </row>
    <row r="12" spans="2:12" ht="12.75">
      <c r="B12" s="12">
        <v>8</v>
      </c>
      <c r="C12" s="13" t="s">
        <v>40</v>
      </c>
      <c r="D12" s="102">
        <v>0.45403897699999995</v>
      </c>
      <c r="E12" s="102">
        <v>1.056148376</v>
      </c>
      <c r="F12" s="102">
        <v>14.226935271</v>
      </c>
      <c r="G12" s="102">
        <v>1.155312062</v>
      </c>
      <c r="H12" s="102">
        <v>0.008416881</v>
      </c>
      <c r="I12" s="102">
        <v>0</v>
      </c>
      <c r="J12" s="85">
        <v>0</v>
      </c>
      <c r="K12" s="91">
        <f t="shared" si="0"/>
        <v>16.900851567</v>
      </c>
      <c r="L12" s="102">
        <v>0</v>
      </c>
    </row>
    <row r="13" spans="2:12" ht="12.75">
      <c r="B13" s="12">
        <v>9</v>
      </c>
      <c r="C13" s="13" t="s">
        <v>41</v>
      </c>
      <c r="D13" s="102">
        <v>0.112078357</v>
      </c>
      <c r="E13" s="102">
        <v>0.29289808800000006</v>
      </c>
      <c r="F13" s="102">
        <v>8.045361949</v>
      </c>
      <c r="G13" s="102">
        <v>0.645429932</v>
      </c>
      <c r="H13" s="102">
        <v>0.017266854999999998</v>
      </c>
      <c r="I13" s="102">
        <v>0</v>
      </c>
      <c r="J13" s="85">
        <v>0</v>
      </c>
      <c r="K13" s="91">
        <f t="shared" si="0"/>
        <v>9.113035181000003</v>
      </c>
      <c r="L13" s="102">
        <v>0</v>
      </c>
    </row>
    <row r="14" spans="2:12" ht="12.75">
      <c r="B14" s="12">
        <v>10</v>
      </c>
      <c r="C14" s="14" t="s">
        <v>42</v>
      </c>
      <c r="D14" s="102">
        <v>12.483310494</v>
      </c>
      <c r="E14" s="102">
        <v>143.175467917</v>
      </c>
      <c r="F14" s="102">
        <v>426.849684077</v>
      </c>
      <c r="G14" s="102">
        <v>90.062288048</v>
      </c>
      <c r="H14" s="102">
        <v>2.0693964350000003</v>
      </c>
      <c r="I14" s="102">
        <v>0</v>
      </c>
      <c r="J14" s="85">
        <v>0.0035715612031659905</v>
      </c>
      <c r="K14" s="91">
        <f t="shared" si="0"/>
        <v>674.6437185322033</v>
      </c>
      <c r="L14" s="102">
        <v>0</v>
      </c>
    </row>
    <row r="15" spans="2:12" ht="12.75">
      <c r="B15" s="12">
        <v>11</v>
      </c>
      <c r="C15" s="14" t="s">
        <v>43</v>
      </c>
      <c r="D15" s="102">
        <v>272.873832063</v>
      </c>
      <c r="E15" s="102">
        <v>693.8978547400001</v>
      </c>
      <c r="F15" s="102">
        <v>3682.106611902</v>
      </c>
      <c r="G15" s="102">
        <v>655.809163999</v>
      </c>
      <c r="H15" s="102">
        <v>23.127811826</v>
      </c>
      <c r="I15" s="102">
        <v>0</v>
      </c>
      <c r="J15" s="85">
        <v>1.5374922162260765</v>
      </c>
      <c r="K15" s="91">
        <f t="shared" si="0"/>
        <v>5329.352766746226</v>
      </c>
      <c r="L15" s="102">
        <v>0</v>
      </c>
    </row>
    <row r="16" spans="2:12" ht="12.75">
      <c r="B16" s="12">
        <v>12</v>
      </c>
      <c r="C16" s="14" t="s">
        <v>44</v>
      </c>
      <c r="D16" s="102">
        <v>407.085517447</v>
      </c>
      <c r="E16" s="102">
        <v>1437.2754826799999</v>
      </c>
      <c r="F16" s="102">
        <v>1069.8735685840002</v>
      </c>
      <c r="G16" s="102">
        <v>111.35259609500001</v>
      </c>
      <c r="H16" s="102">
        <v>15.325028368</v>
      </c>
      <c r="I16" s="102">
        <v>0</v>
      </c>
      <c r="J16" s="85">
        <v>0.11741503686136107</v>
      </c>
      <c r="K16" s="91">
        <f t="shared" si="0"/>
        <v>3041.0296082108616</v>
      </c>
      <c r="L16" s="102">
        <v>0</v>
      </c>
    </row>
    <row r="17" spans="2:12" ht="12.75">
      <c r="B17" s="12">
        <v>13</v>
      </c>
      <c r="C17" s="14" t="s">
        <v>45</v>
      </c>
      <c r="D17" s="102">
        <v>1.8151930670000003</v>
      </c>
      <c r="E17" s="102">
        <v>4.470938965999999</v>
      </c>
      <c r="F17" s="102">
        <v>58.686891109</v>
      </c>
      <c r="G17" s="102">
        <v>6.302607568</v>
      </c>
      <c r="H17" s="102">
        <v>0.335684384</v>
      </c>
      <c r="I17" s="102">
        <v>0</v>
      </c>
      <c r="J17" s="85">
        <v>0</v>
      </c>
      <c r="K17" s="91">
        <f t="shared" si="0"/>
        <v>71.611315094</v>
      </c>
      <c r="L17" s="102">
        <v>0</v>
      </c>
    </row>
    <row r="18" spans="2:12" ht="12.75">
      <c r="B18" s="12">
        <v>14</v>
      </c>
      <c r="C18" s="14" t="s">
        <v>46</v>
      </c>
      <c r="D18" s="102">
        <v>0.438437847</v>
      </c>
      <c r="E18" s="102">
        <v>1.299456711</v>
      </c>
      <c r="F18" s="102">
        <v>31.248543728999998</v>
      </c>
      <c r="G18" s="102">
        <v>1.291058722</v>
      </c>
      <c r="H18" s="102">
        <v>0.34365014</v>
      </c>
      <c r="I18" s="102">
        <v>0</v>
      </c>
      <c r="J18" s="85">
        <v>3.01541767075619E-07</v>
      </c>
      <c r="K18" s="91">
        <f t="shared" si="0"/>
        <v>34.62114745054177</v>
      </c>
      <c r="L18" s="102">
        <v>0</v>
      </c>
    </row>
    <row r="19" spans="2:12" ht="12.75">
      <c r="B19" s="12">
        <v>15</v>
      </c>
      <c r="C19" s="14" t="s">
        <v>47</v>
      </c>
      <c r="D19" s="102">
        <v>7.997725449</v>
      </c>
      <c r="E19" s="102">
        <v>48.527754092</v>
      </c>
      <c r="F19" s="102">
        <v>463.752936653</v>
      </c>
      <c r="G19" s="102">
        <v>104.464344017</v>
      </c>
      <c r="H19" s="102">
        <v>1.3903540189999999</v>
      </c>
      <c r="I19" s="102">
        <v>0</v>
      </c>
      <c r="J19" s="85">
        <v>0.0004852812171470295</v>
      </c>
      <c r="K19" s="91">
        <f t="shared" si="0"/>
        <v>626.1335995112172</v>
      </c>
      <c r="L19" s="102">
        <v>0</v>
      </c>
    </row>
    <row r="20" spans="2:12" ht="12.75">
      <c r="B20" s="12">
        <v>16</v>
      </c>
      <c r="C20" s="14" t="s">
        <v>48</v>
      </c>
      <c r="D20" s="102">
        <v>1265.905202692</v>
      </c>
      <c r="E20" s="102">
        <v>1370.29125224</v>
      </c>
      <c r="F20" s="102">
        <v>2855.465404434</v>
      </c>
      <c r="G20" s="102">
        <v>295.654610984</v>
      </c>
      <c r="H20" s="102">
        <v>46.009384439</v>
      </c>
      <c r="I20" s="102">
        <v>0</v>
      </c>
      <c r="J20" s="85">
        <v>0.846059457169741</v>
      </c>
      <c r="K20" s="91">
        <f t="shared" si="0"/>
        <v>5834.171914246171</v>
      </c>
      <c r="L20" s="102">
        <v>0</v>
      </c>
    </row>
    <row r="21" spans="2:12" ht="12.75">
      <c r="B21" s="12">
        <v>17</v>
      </c>
      <c r="C21" s="14" t="s">
        <v>49</v>
      </c>
      <c r="D21" s="102">
        <v>60.13580552999999</v>
      </c>
      <c r="E21" s="102">
        <v>134.543437421</v>
      </c>
      <c r="F21" s="102">
        <v>701.7830591219999</v>
      </c>
      <c r="G21" s="102">
        <v>93.79759628</v>
      </c>
      <c r="H21" s="102">
        <v>6.524044654</v>
      </c>
      <c r="I21" s="102">
        <v>0</v>
      </c>
      <c r="J21" s="85">
        <v>0.12164054164339168</v>
      </c>
      <c r="K21" s="91">
        <f t="shared" si="0"/>
        <v>996.9055835486433</v>
      </c>
      <c r="L21" s="102">
        <v>0</v>
      </c>
    </row>
    <row r="22" spans="2:12" ht="12.75">
      <c r="B22" s="12">
        <v>18</v>
      </c>
      <c r="C22" s="13" t="s">
        <v>50</v>
      </c>
      <c r="D22" s="102">
        <v>9.834299999999999E-05</v>
      </c>
      <c r="E22" s="102">
        <v>0</v>
      </c>
      <c r="F22" s="102">
        <v>0.29604097</v>
      </c>
      <c r="G22" s="102">
        <v>0</v>
      </c>
      <c r="H22" s="102">
        <v>0</v>
      </c>
      <c r="I22" s="102">
        <v>0</v>
      </c>
      <c r="J22" s="85">
        <v>0</v>
      </c>
      <c r="K22" s="91">
        <f t="shared" si="0"/>
        <v>0.296139313</v>
      </c>
      <c r="L22" s="102">
        <v>0</v>
      </c>
    </row>
    <row r="23" spans="2:12" ht="12.75">
      <c r="B23" s="12">
        <v>19</v>
      </c>
      <c r="C23" s="14" t="s">
        <v>51</v>
      </c>
      <c r="D23" s="102">
        <v>33.996962391000004</v>
      </c>
      <c r="E23" s="102">
        <v>124.045145023</v>
      </c>
      <c r="F23" s="102">
        <v>776.230870655</v>
      </c>
      <c r="G23" s="102">
        <v>107.917372713</v>
      </c>
      <c r="H23" s="102">
        <v>3.864595325</v>
      </c>
      <c r="I23" s="102">
        <v>0</v>
      </c>
      <c r="J23" s="85">
        <v>0.13058085298149436</v>
      </c>
      <c r="K23" s="91">
        <f t="shared" si="0"/>
        <v>1046.1855269599814</v>
      </c>
      <c r="L23" s="102">
        <v>0</v>
      </c>
    </row>
    <row r="24" spans="2:12" ht="12.75">
      <c r="B24" s="12">
        <v>20</v>
      </c>
      <c r="C24" s="14" t="s">
        <v>52</v>
      </c>
      <c r="D24" s="102">
        <v>9068.53812941</v>
      </c>
      <c r="E24" s="102">
        <v>12572.480838927</v>
      </c>
      <c r="F24" s="102">
        <v>12809.206452705</v>
      </c>
      <c r="G24" s="102">
        <v>2669.896776338571</v>
      </c>
      <c r="H24" s="102">
        <v>434.561370522</v>
      </c>
      <c r="I24" s="102">
        <v>0</v>
      </c>
      <c r="J24" s="85">
        <v>64.44730334679133</v>
      </c>
      <c r="K24" s="91">
        <f t="shared" si="0"/>
        <v>37619.13087124937</v>
      </c>
      <c r="L24" s="102">
        <v>0</v>
      </c>
    </row>
    <row r="25" spans="2:12" ht="12.75">
      <c r="B25" s="12">
        <v>21</v>
      </c>
      <c r="C25" s="13" t="s">
        <v>53</v>
      </c>
      <c r="D25" s="102">
        <v>0.26811134799999997</v>
      </c>
      <c r="E25" s="102">
        <v>0.30423200100000003</v>
      </c>
      <c r="F25" s="102">
        <v>5.044136558</v>
      </c>
      <c r="G25" s="102">
        <v>0.277547263</v>
      </c>
      <c r="H25" s="102">
        <v>0.077071842</v>
      </c>
      <c r="I25" s="102">
        <v>0</v>
      </c>
      <c r="J25" s="85">
        <v>0</v>
      </c>
      <c r="K25" s="91">
        <f t="shared" si="0"/>
        <v>5.971099012</v>
      </c>
      <c r="L25" s="102">
        <v>0</v>
      </c>
    </row>
    <row r="26" spans="2:12" ht="12.75">
      <c r="B26" s="12">
        <v>22</v>
      </c>
      <c r="C26" s="14" t="s">
        <v>54</v>
      </c>
      <c r="D26" s="102">
        <v>0.429058761</v>
      </c>
      <c r="E26" s="102">
        <v>5.151554647</v>
      </c>
      <c r="F26" s="102">
        <v>13.927952183</v>
      </c>
      <c r="G26" s="102">
        <v>0.49358452300000005</v>
      </c>
      <c r="H26" s="102">
        <v>0.108933898</v>
      </c>
      <c r="I26" s="102">
        <v>0</v>
      </c>
      <c r="J26" s="85">
        <v>5.377494846181873E-05</v>
      </c>
      <c r="K26" s="91">
        <f t="shared" si="0"/>
        <v>20.11113778694846</v>
      </c>
      <c r="L26" s="102">
        <v>0</v>
      </c>
    </row>
    <row r="27" spans="2:12" ht="12.75">
      <c r="B27" s="12">
        <v>23</v>
      </c>
      <c r="C27" s="13" t="s">
        <v>55</v>
      </c>
      <c r="D27" s="102">
        <v>0</v>
      </c>
      <c r="E27" s="102">
        <v>0.34746158899999996</v>
      </c>
      <c r="F27" s="102">
        <v>1.6260745049999998</v>
      </c>
      <c r="G27" s="102">
        <v>0.187322983</v>
      </c>
      <c r="H27" s="102">
        <v>6.835700000000001E-05</v>
      </c>
      <c r="I27" s="102">
        <v>0</v>
      </c>
      <c r="J27" s="85">
        <v>0</v>
      </c>
      <c r="K27" s="91">
        <f t="shared" si="0"/>
        <v>2.1609274339999995</v>
      </c>
      <c r="L27" s="102">
        <v>0</v>
      </c>
    </row>
    <row r="28" spans="2:12" ht="12.75">
      <c r="B28" s="12">
        <v>24</v>
      </c>
      <c r="C28" s="13" t="s">
        <v>56</v>
      </c>
      <c r="D28" s="102">
        <v>0.038941656</v>
      </c>
      <c r="E28" s="102">
        <v>0.487269605</v>
      </c>
      <c r="F28" s="102">
        <v>6.99981609</v>
      </c>
      <c r="G28" s="102">
        <v>0.107926992</v>
      </c>
      <c r="H28" s="102">
        <v>0.046825540000000006</v>
      </c>
      <c r="I28" s="102">
        <v>0</v>
      </c>
      <c r="J28" s="85">
        <v>0.11193763117635479</v>
      </c>
      <c r="K28" s="91">
        <f t="shared" si="0"/>
        <v>7.792717514176356</v>
      </c>
      <c r="L28" s="102">
        <v>0</v>
      </c>
    </row>
    <row r="29" spans="2:12" ht="12.75">
      <c r="B29" s="12">
        <v>25</v>
      </c>
      <c r="C29" s="14" t="s">
        <v>99</v>
      </c>
      <c r="D29" s="102">
        <v>1665.835395018</v>
      </c>
      <c r="E29" s="102">
        <v>1764.3984235714372</v>
      </c>
      <c r="F29" s="102">
        <v>2765.40794996</v>
      </c>
      <c r="G29" s="102">
        <v>330.773532633</v>
      </c>
      <c r="H29" s="102">
        <v>53.93661359</v>
      </c>
      <c r="I29" s="102">
        <v>0</v>
      </c>
      <c r="J29" s="85">
        <v>3.745423451628994</v>
      </c>
      <c r="K29" s="91">
        <f t="shared" si="0"/>
        <v>6584.097338224067</v>
      </c>
      <c r="L29" s="102">
        <v>0</v>
      </c>
    </row>
    <row r="30" spans="2:12" ht="12.75">
      <c r="B30" s="12">
        <v>26</v>
      </c>
      <c r="C30" s="14" t="s">
        <v>100</v>
      </c>
      <c r="D30" s="102">
        <v>6.495171813000001</v>
      </c>
      <c r="E30" s="102">
        <v>46.092868722</v>
      </c>
      <c r="F30" s="102">
        <v>344.310458597</v>
      </c>
      <c r="G30" s="102">
        <v>66.51701018099999</v>
      </c>
      <c r="H30" s="102">
        <v>2.1348129449999997</v>
      </c>
      <c r="I30" s="102">
        <v>0</v>
      </c>
      <c r="J30" s="85">
        <v>0.002770766783735505</v>
      </c>
      <c r="K30" s="91">
        <f t="shared" si="0"/>
        <v>465.5530930247837</v>
      </c>
      <c r="L30" s="102">
        <v>0</v>
      </c>
    </row>
    <row r="31" spans="2:12" ht="12.75">
      <c r="B31" s="12">
        <v>27</v>
      </c>
      <c r="C31" s="14" t="s">
        <v>15</v>
      </c>
      <c r="D31" s="102">
        <v>404.689090478</v>
      </c>
      <c r="E31" s="102">
        <v>410.909168655</v>
      </c>
      <c r="F31" s="102">
        <v>2393.056138053</v>
      </c>
      <c r="G31" s="102">
        <v>345.981567309</v>
      </c>
      <c r="H31" s="102">
        <v>28.957669614</v>
      </c>
      <c r="I31" s="102">
        <v>0</v>
      </c>
      <c r="J31" s="85">
        <v>0</v>
      </c>
      <c r="K31" s="91">
        <f t="shared" si="0"/>
        <v>3583.5936341090005</v>
      </c>
      <c r="L31" s="102">
        <v>0</v>
      </c>
    </row>
    <row r="32" spans="2:12" ht="12.75">
      <c r="B32" s="12">
        <v>28</v>
      </c>
      <c r="C32" s="14" t="s">
        <v>101</v>
      </c>
      <c r="D32" s="102">
        <v>0.314883461</v>
      </c>
      <c r="E32" s="102">
        <v>4.085263972</v>
      </c>
      <c r="F32" s="102">
        <v>21.498963499000002</v>
      </c>
      <c r="G32" s="102">
        <v>1.897870261</v>
      </c>
      <c r="H32" s="102">
        <v>1.344278503</v>
      </c>
      <c r="I32" s="102">
        <v>0</v>
      </c>
      <c r="J32" s="85">
        <v>0.006031438425046531</v>
      </c>
      <c r="K32" s="91">
        <f t="shared" si="0"/>
        <v>29.147291134425053</v>
      </c>
      <c r="L32" s="102">
        <v>0</v>
      </c>
    </row>
    <row r="33" spans="2:12" ht="12.75">
      <c r="B33" s="12">
        <v>29</v>
      </c>
      <c r="C33" s="14" t="s">
        <v>57</v>
      </c>
      <c r="D33" s="102">
        <v>41.487241581999996</v>
      </c>
      <c r="E33" s="102">
        <v>132.91077109</v>
      </c>
      <c r="F33" s="102">
        <v>683.344131768</v>
      </c>
      <c r="G33" s="102">
        <v>57.658997068</v>
      </c>
      <c r="H33" s="102">
        <v>5.311572899000001</v>
      </c>
      <c r="I33" s="102">
        <v>0</v>
      </c>
      <c r="J33" s="85">
        <v>0.009539776371048999</v>
      </c>
      <c r="K33" s="91">
        <f t="shared" si="0"/>
        <v>920.722254183371</v>
      </c>
      <c r="L33" s="102">
        <v>0</v>
      </c>
    </row>
    <row r="34" spans="2:12" ht="12.75">
      <c r="B34" s="12">
        <v>30</v>
      </c>
      <c r="C34" s="14" t="s">
        <v>58</v>
      </c>
      <c r="D34" s="102">
        <v>70.74227070399999</v>
      </c>
      <c r="E34" s="102">
        <v>485.70980130600003</v>
      </c>
      <c r="F34" s="102">
        <v>1096.855826361</v>
      </c>
      <c r="G34" s="102">
        <v>111.48257891700001</v>
      </c>
      <c r="H34" s="102">
        <v>3.932211221</v>
      </c>
      <c r="I34" s="102">
        <v>0</v>
      </c>
      <c r="J34" s="85">
        <v>0.12176718918556347</v>
      </c>
      <c r="K34" s="91">
        <f t="shared" si="0"/>
        <v>1768.8444556981858</v>
      </c>
      <c r="L34" s="102">
        <v>0</v>
      </c>
    </row>
    <row r="35" spans="2:12" ht="12.75">
      <c r="B35" s="12">
        <v>31</v>
      </c>
      <c r="C35" s="13" t="s">
        <v>59</v>
      </c>
      <c r="D35" s="102">
        <v>1.0511402429999999</v>
      </c>
      <c r="E35" s="102">
        <v>0.120553633</v>
      </c>
      <c r="F35" s="102">
        <v>21.359257559</v>
      </c>
      <c r="G35" s="102">
        <v>4.302324707</v>
      </c>
      <c r="H35" s="102">
        <v>0.023093085</v>
      </c>
      <c r="I35" s="102">
        <v>0</v>
      </c>
      <c r="J35" s="85">
        <v>0</v>
      </c>
      <c r="K35" s="91">
        <f t="shared" si="0"/>
        <v>26.856369227</v>
      </c>
      <c r="L35" s="102">
        <v>0</v>
      </c>
    </row>
    <row r="36" spans="2:12" ht="12.75">
      <c r="B36" s="12">
        <v>32</v>
      </c>
      <c r="C36" s="14" t="s">
        <v>60</v>
      </c>
      <c r="D36" s="102">
        <v>476.681359221</v>
      </c>
      <c r="E36" s="102">
        <v>512.1686059790001</v>
      </c>
      <c r="F36" s="102">
        <v>1825.9800130160002</v>
      </c>
      <c r="G36" s="102">
        <v>378.019089646</v>
      </c>
      <c r="H36" s="102">
        <v>43.404097543</v>
      </c>
      <c r="I36" s="102">
        <v>0</v>
      </c>
      <c r="J36" s="85">
        <v>0.5072566765061992</v>
      </c>
      <c r="K36" s="91">
        <f t="shared" si="0"/>
        <v>3236.760422081506</v>
      </c>
      <c r="L36" s="102">
        <v>0</v>
      </c>
    </row>
    <row r="37" spans="2:12" ht="12.75">
      <c r="B37" s="12">
        <v>33</v>
      </c>
      <c r="C37" s="14" t="s">
        <v>95</v>
      </c>
      <c r="D37" s="102">
        <v>3.390316118</v>
      </c>
      <c r="E37" s="102">
        <v>24.996779632</v>
      </c>
      <c r="F37" s="102">
        <v>56.84609224</v>
      </c>
      <c r="G37" s="103">
        <v>5.0128518049999995</v>
      </c>
      <c r="H37" s="103">
        <v>0.581366316</v>
      </c>
      <c r="I37" s="102">
        <v>0</v>
      </c>
      <c r="J37" s="85">
        <v>1.0081766538051502</v>
      </c>
      <c r="K37" s="91">
        <f t="shared" si="0"/>
        <v>91.83558276480515</v>
      </c>
      <c r="L37" s="102">
        <v>0</v>
      </c>
    </row>
    <row r="38" spans="2:12" ht="12.75">
      <c r="B38" s="12">
        <v>34</v>
      </c>
      <c r="C38" s="14" t="s">
        <v>61</v>
      </c>
      <c r="D38" s="102">
        <v>13.644953804</v>
      </c>
      <c r="E38" s="102">
        <v>0.029535204000000002</v>
      </c>
      <c r="F38" s="102">
        <v>4.80733505</v>
      </c>
      <c r="G38" s="102">
        <v>0.129584521</v>
      </c>
      <c r="H38" s="102">
        <v>0.010536539</v>
      </c>
      <c r="I38" s="102">
        <v>0</v>
      </c>
      <c r="J38" s="85">
        <v>6.020783949276526E-05</v>
      </c>
      <c r="K38" s="91">
        <f t="shared" si="0"/>
        <v>18.622005325839496</v>
      </c>
      <c r="L38" s="102">
        <v>0</v>
      </c>
    </row>
    <row r="39" spans="2:12" ht="12.75">
      <c r="B39" s="12">
        <v>35</v>
      </c>
      <c r="C39" s="14" t="s">
        <v>62</v>
      </c>
      <c r="D39" s="102">
        <v>776.540537353</v>
      </c>
      <c r="E39" s="102">
        <v>343.948980041</v>
      </c>
      <c r="F39" s="102">
        <v>2084.443556415</v>
      </c>
      <c r="G39" s="102">
        <v>329.7141952</v>
      </c>
      <c r="H39" s="102">
        <v>12.612886816</v>
      </c>
      <c r="I39" s="102">
        <v>0</v>
      </c>
      <c r="J39" s="85">
        <v>0.1648869582799205</v>
      </c>
      <c r="K39" s="91">
        <f t="shared" si="0"/>
        <v>3547.42504278328</v>
      </c>
      <c r="L39" s="102">
        <v>0</v>
      </c>
    </row>
    <row r="40" spans="2:12" ht="12.75">
      <c r="B40" s="12">
        <v>36</v>
      </c>
      <c r="C40" s="14" t="s">
        <v>63</v>
      </c>
      <c r="D40" s="102">
        <v>16.0046986</v>
      </c>
      <c r="E40" s="102">
        <v>25.061640196</v>
      </c>
      <c r="F40" s="102">
        <v>275.87590106799996</v>
      </c>
      <c r="G40" s="102">
        <v>28.556724183999997</v>
      </c>
      <c r="H40" s="102">
        <v>1.1630320650000001</v>
      </c>
      <c r="I40" s="102">
        <v>0</v>
      </c>
      <c r="J40" s="85">
        <v>0.007146439365769812</v>
      </c>
      <c r="K40" s="91">
        <f t="shared" si="0"/>
        <v>346.6691425523657</v>
      </c>
      <c r="L40" s="102">
        <v>0</v>
      </c>
    </row>
    <row r="41" spans="2:12" ht="12.75">
      <c r="B41" s="12">
        <v>37</v>
      </c>
      <c r="C41" s="14" t="s">
        <v>64</v>
      </c>
      <c r="D41" s="102">
        <v>731.3982797560001</v>
      </c>
      <c r="E41" s="102">
        <v>1175.549520447</v>
      </c>
      <c r="F41" s="102">
        <v>2158.36494923</v>
      </c>
      <c r="G41" s="102">
        <v>347.74988381500003</v>
      </c>
      <c r="H41" s="102">
        <v>32.580579359</v>
      </c>
      <c r="I41" s="102">
        <v>0</v>
      </c>
      <c r="J41" s="85">
        <v>1.8694379371063186</v>
      </c>
      <c r="K41" s="91">
        <f t="shared" si="0"/>
        <v>4447.512650544107</v>
      </c>
      <c r="L41" s="102">
        <v>0</v>
      </c>
    </row>
    <row r="42" spans="2:12" ht="15">
      <c r="B42" s="15" t="s">
        <v>11</v>
      </c>
      <c r="C42" s="86"/>
      <c r="D42" s="105">
        <f aca="true" t="shared" si="1" ref="D42:L42">SUM(D5:D41)</f>
        <v>15517.675612899999</v>
      </c>
      <c r="E42" s="105">
        <f t="shared" si="1"/>
        <v>21781.26804795044</v>
      </c>
      <c r="F42" s="105">
        <f t="shared" si="1"/>
        <v>38625.31664846499</v>
      </c>
      <c r="G42" s="105">
        <f t="shared" si="1"/>
        <v>6391.446852873571</v>
      </c>
      <c r="H42" s="105">
        <f t="shared" si="1"/>
        <v>732.5059093800002</v>
      </c>
      <c r="I42" s="105">
        <f t="shared" si="1"/>
        <v>0</v>
      </c>
      <c r="J42" s="105">
        <f t="shared" si="1"/>
        <v>75.41963811299999</v>
      </c>
      <c r="K42" s="105">
        <f t="shared" si="1"/>
        <v>83123.63270968202</v>
      </c>
      <c r="L42" s="105">
        <f t="shared" si="1"/>
        <v>0</v>
      </c>
    </row>
    <row r="43" spans="2:6" ht="12.75">
      <c r="B43" t="s">
        <v>80</v>
      </c>
      <c r="E43" s="2"/>
      <c r="F43" s="98"/>
    </row>
    <row r="44" spans="4:12" ht="12.75">
      <c r="D44" s="106"/>
      <c r="E44" s="106"/>
      <c r="F44" s="106"/>
      <c r="G44" s="106"/>
      <c r="H44" s="106"/>
      <c r="I44" s="106"/>
      <c r="J44" s="106"/>
      <c r="K44" s="106"/>
      <c r="L44" s="106"/>
    </row>
    <row r="47" spans="4:10" ht="12.75">
      <c r="D47" s="111"/>
      <c r="E47" s="111"/>
      <c r="F47" s="111"/>
      <c r="G47" s="111"/>
      <c r="H47" s="111"/>
      <c r="I47" s="111"/>
      <c r="J47" s="111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2020-02-10T12:55:56Z</dcterms:modified>
  <cp:category/>
  <cp:version/>
  <cp:contentType/>
  <cp:contentStatus/>
</cp:coreProperties>
</file>